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Sheet1!$A$1:$M$174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2"/>
  <c r="K13"/>
  <c r="K14"/>
  <c r="K15"/>
  <c r="K16"/>
  <c r="K17"/>
  <c r="K20"/>
  <c r="K21"/>
  <c r="K22"/>
  <c r="K23"/>
  <c r="K24"/>
  <c r="F28"/>
  <c r="K28"/>
  <c r="F29"/>
  <c r="K29"/>
  <c r="F30"/>
  <c r="K30"/>
  <c r="F31"/>
  <c r="K31"/>
  <c r="F32"/>
  <c r="K32"/>
  <c r="F33"/>
  <c r="K33"/>
  <c r="K37"/>
  <c r="K38"/>
  <c r="K39"/>
  <c r="K40"/>
  <c r="K41"/>
  <c r="K44"/>
  <c r="K45"/>
  <c r="K46"/>
  <c r="K49"/>
  <c r="K50"/>
  <c r="K51"/>
  <c r="K52"/>
  <c r="K62"/>
  <c r="K66"/>
  <c r="K67"/>
  <c r="K68"/>
  <c r="K70"/>
  <c r="K71"/>
  <c r="K72"/>
  <c r="K75"/>
  <c r="K79"/>
  <c r="K80"/>
  <c r="K81"/>
  <c r="K83"/>
  <c r="K86"/>
  <c r="K87"/>
  <c r="K88"/>
  <c r="K90"/>
  <c r="K91"/>
  <c r="K92"/>
  <c r="K94"/>
  <c r="K95"/>
  <c r="K96"/>
  <c r="K99"/>
  <c r="K100"/>
  <c r="K101"/>
  <c r="K102"/>
  <c r="K103"/>
  <c r="K104"/>
  <c r="K105"/>
  <c r="K106"/>
  <c r="K107"/>
  <c r="K128"/>
  <c r="K129"/>
  <c r="K130"/>
  <c r="K131"/>
  <c r="K156"/>
  <c r="K157"/>
  <c r="K158"/>
  <c r="K159"/>
  <c r="K160"/>
  <c r="K161"/>
  <c r="K162"/>
</calcChain>
</file>

<file path=xl/sharedStrings.xml><?xml version="1.0" encoding="utf-8"?>
<sst xmlns="http://schemas.openxmlformats.org/spreadsheetml/2006/main" count="496" uniqueCount="87">
  <si>
    <t>pulser</t>
  </si>
  <si>
    <t>total</t>
  </si>
  <si>
    <t>NA</t>
  </si>
  <si>
    <t>2b</t>
  </si>
  <si>
    <t>228Th</t>
  </si>
  <si>
    <t>Ar+Isobutane(10%) 1.1 atm</t>
  </si>
  <si>
    <t>umega tripped - strip 4 hot</t>
  </si>
  <si>
    <t>241Am</t>
  </si>
  <si>
    <t>He+CO2 (10%) 1.0 atm</t>
  </si>
  <si>
    <t>3F80, 3F00, 3E80, 3E00, 3D7F, 3D00</t>
  </si>
  <si>
    <t>connected adapter board</t>
  </si>
  <si>
    <t>55Fe</t>
  </si>
  <si>
    <t>He+CO2(10%) 1.0 atm</t>
  </si>
  <si>
    <t>1b</t>
  </si>
  <si>
    <t>He+CO2(7%) 1.0 atm</t>
  </si>
  <si>
    <t>Ar+Isobutane(10%) 1 atm</t>
  </si>
  <si>
    <t>3FFF, 3C00, 3A00, 3800, 3400, 3000</t>
  </si>
  <si>
    <t>Ar+Isobutane(10%) 0.7 atm</t>
  </si>
  <si>
    <t>broad track</t>
  </si>
  <si>
    <t>He+CO2(15%) 1.0 atm</t>
  </si>
  <si>
    <t>The pads were externally grounded with a load resistance of 11 MOhm, while the photoMOS of the FEC was switched off.</t>
  </si>
  <si>
    <t>RUN</t>
  </si>
  <si>
    <t>nice tracks</t>
  </si>
  <si>
    <t>Date</t>
  </si>
  <si>
    <t>Source</t>
  </si>
  <si>
    <t>Gas</t>
  </si>
  <si>
    <t>HV umegas [V]</t>
  </si>
  <si>
    <t>Kathode [kV]</t>
  </si>
  <si>
    <t>ADC full scale range [fC]</t>
  </si>
  <si>
    <t>uMega ID</t>
  </si>
  <si>
    <t>Peaking time [ns]</t>
  </si>
  <si>
    <t>Data size [KB]</t>
  </si>
  <si>
    <t>Event # [k]</t>
  </si>
  <si>
    <t>Memo</t>
  </si>
  <si>
    <t>Ar+CO2(30%) 1.1 atm</t>
  </si>
  <si>
    <t>He+CO2(5%) 1.0 atm</t>
  </si>
  <si>
    <t>adc range saturated</t>
  </si>
  <si>
    <t>good tracks</t>
  </si>
  <si>
    <t>Ar+Isobutane(10%) 0.65 atm</t>
  </si>
  <si>
    <t>He+CO2(30%) 1.0 atm</t>
  </si>
  <si>
    <t>241Am  in He+CO2(10%), P = ~1.0 atm</t>
  </si>
  <si>
    <t>241Am  at P =  ~0.65 atm</t>
  </si>
  <si>
    <t>BDD0</t>
  </si>
  <si>
    <t>crap</t>
  </si>
  <si>
    <t>Connected</t>
  </si>
  <si>
    <t>New gas cylinder, Over atomospheric pressure (1.1 atm) (c.f., RUN18-27 1atm), High Kathode voltage</t>
  </si>
  <si>
    <t>New Gas Ar+CO2(30%)</t>
  </si>
  <si>
    <t>aborted</t>
  </si>
  <si>
    <t>241Am  in He+CO2(30%), P = ~1.0 atm</t>
  </si>
  <si>
    <t>P10 1.0atm</t>
  </si>
  <si>
    <t>The rate of the alpha source was increased by increasing the aperture of the collimator. The pads were externally grounded with a load resistance of 11 Mohm. The photoMOS of the FEC has been switched off.</t>
  </si>
  <si>
    <t>disconnected adapter board</t>
  </si>
  <si>
    <t>Ar+Isobutane(10%) 0.5 atm</t>
  </si>
  <si>
    <t>BE00</t>
  </si>
  <si>
    <t>Ar+Isobutane(10%) 1.0 atm</t>
  </si>
  <si>
    <t>BF80, BF00, BE80, BE00, BD7F, BD00</t>
  </si>
  <si>
    <t>He+CO2(20%) 1.0 atm</t>
  </si>
  <si>
    <t>241Am  in Ar+Isobutane(10%), P = ~0.5 atm</t>
  </si>
  <si>
    <t>241Am  at P = ~1.0 atm</t>
  </si>
  <si>
    <t>BF30</t>
  </si>
  <si>
    <t>241Am  in He+CO2(20%), P = ~1.0 atm</t>
  </si>
  <si>
    <t>sparking began at a cathode voltage of -2.2kV</t>
  </si>
  <si>
    <t>nEvents</t>
  </si>
  <si>
    <t>Amplitude [0x]</t>
  </si>
  <si>
    <t>[0d]</t>
  </si>
  <si>
    <t>TPC</t>
  </si>
  <si>
    <t>Event #</t>
  </si>
  <si>
    <t>BFFF, BF00, BE00, BC00, B800, B000</t>
  </si>
  <si>
    <t>electronics disconnected from chamber</t>
  </si>
  <si>
    <t>241Am  in He+CO2(10%) at P = ~1.0 atm</t>
  </si>
  <si>
    <t>nice tracks - check if saturated</t>
  </si>
  <si>
    <t>gain test with 55Fe source</t>
  </si>
  <si>
    <t>electronics calibration</t>
  </si>
  <si>
    <t>BAD!!!! sparking??</t>
  </si>
  <si>
    <t>With a decoupling capacitor of 33.02 nF (c.f., 0.22 nF in RUN18-21)</t>
  </si>
  <si>
    <t>Low pressure  run (P = ~0.7 atm)</t>
  </si>
  <si>
    <t>241Am  in He+CO2(15%), P = ~1.0 atm</t>
  </si>
  <si>
    <t>double tracks</t>
  </si>
  <si>
    <t>BAD!!!!</t>
  </si>
  <si>
    <t>BD00</t>
  </si>
  <si>
    <t>Stopped at Nevent ~ 1.2 k</t>
  </si>
  <si>
    <t>BDC0</t>
  </si>
  <si>
    <t>maximum adc range</t>
  </si>
  <si>
    <t>gain test with 241Am source</t>
  </si>
  <si>
    <t>BF00</t>
  </si>
  <si>
    <t>228Th source with a collimator</t>
  </si>
  <si>
    <t>On-board pulser calibration;  Mode = calibration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</si>
</sst>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indexed="8"/>
      <name val="Calibri"/>
    </font>
    <font>
      <b/>
      <sz val="11"/>
      <color indexed="62"/>
      <name val="Calibri"/>
    </font>
    <font>
      <sz val="11"/>
      <color indexed="57"/>
      <name val="Calibri"/>
    </font>
    <font>
      <sz val="10"/>
      <color indexed="8"/>
      <name val="Sans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ont="1" applyFill="1" applyBorder="1" applyAlignment="1" applyProtection="1"/>
    <xf numFmtId="164" fontId="1" fillId="2" borderId="0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center" vertical="center"/>
    </xf>
    <xf numFmtId="4" fontId="1" fillId="2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vertical="center" wrapText="1"/>
    </xf>
    <xf numFmtId="3" fontId="1" fillId="2" borderId="0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7C7C7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V174"/>
  <sheetViews>
    <sheetView tabSelected="1" view="pageBreakPreview" topLeftCell="A74" zoomScale="85" zoomScaleNormal="85" zoomScaleSheetLayoutView="1" workbookViewId="0">
      <selection activeCell="M1" sqref="M1:M65536"/>
    </sheetView>
  </sheetViews>
  <sheetFormatPr defaultColWidth="8.85546875" defaultRowHeight="15"/>
  <cols>
    <col min="1" max="1" width="7.85546875" style="4" customWidth="1"/>
    <col min="2" max="2" width="11.42578125" style="7" customWidth="1"/>
    <col min="3" max="3" width="9.140625" style="7" customWidth="1"/>
    <col min="4" max="4" width="28.7109375" style="7" customWidth="1"/>
    <col min="5" max="6" width="10.85546875" style="7" customWidth="1"/>
    <col min="7" max="7" width="11.42578125" style="7" customWidth="1"/>
    <col min="8" max="8" width="26.5703125" style="8" customWidth="1"/>
    <col min="9" max="9" width="12.28515625" style="7" customWidth="1"/>
    <col min="10" max="10" width="13.42578125" style="3" customWidth="1"/>
    <col min="11" max="11" width="11.140625" style="6" customWidth="1"/>
    <col min="12" max="12" width="20" style="8" customWidth="1"/>
    <col min="13" max="13" width="21.28515625" style="21" customWidth="1"/>
    <col min="14" max="16384" width="8.85546875" style="1"/>
  </cols>
  <sheetData>
    <row r="2" spans="1:256" ht="30">
      <c r="A2" s="2" t="s">
        <v>21</v>
      </c>
      <c r="B2" s="10" t="s">
        <v>23</v>
      </c>
      <c r="C2" s="10" t="s">
        <v>24</v>
      </c>
      <c r="D2" s="10" t="s">
        <v>25</v>
      </c>
      <c r="E2" s="10"/>
      <c r="F2" s="10" t="s">
        <v>26</v>
      </c>
      <c r="G2" s="10" t="s">
        <v>27</v>
      </c>
      <c r="H2" s="10" t="s">
        <v>28</v>
      </c>
      <c r="I2" s="10" t="s">
        <v>30</v>
      </c>
      <c r="J2" s="15" t="s">
        <v>31</v>
      </c>
      <c r="K2" s="12" t="s">
        <v>32</v>
      </c>
      <c r="L2" s="10" t="s">
        <v>33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>
      <c r="A3" s="18" t="s">
        <v>85</v>
      </c>
      <c r="B3" s="18"/>
      <c r="C3" s="18"/>
      <c r="D3" s="18"/>
      <c r="E3" s="18"/>
      <c r="F3" s="18"/>
      <c r="G3" s="18"/>
      <c r="H3" s="18"/>
      <c r="I3" s="18"/>
      <c r="J3" s="18"/>
      <c r="K3" s="13"/>
    </row>
    <row r="4" spans="1:256">
      <c r="A4" s="4">
        <v>18</v>
      </c>
      <c r="B4" s="11">
        <v>39976</v>
      </c>
      <c r="C4" s="7" t="s">
        <v>4</v>
      </c>
      <c r="D4" s="7" t="s">
        <v>15</v>
      </c>
      <c r="F4" s="7">
        <v>-260</v>
      </c>
      <c r="G4" s="7">
        <v>-1</v>
      </c>
      <c r="H4" s="8">
        <v>120</v>
      </c>
      <c r="I4" s="7">
        <v>1000</v>
      </c>
      <c r="J4" s="3">
        <v>160793</v>
      </c>
      <c r="K4" s="6">
        <f>J4*(2/160793)</f>
        <v>1.9999999999999998</v>
      </c>
    </row>
    <row r="5" spans="1:256">
      <c r="A5" s="4">
        <v>19</v>
      </c>
      <c r="B5" s="11">
        <v>39976</v>
      </c>
      <c r="C5" s="7" t="s">
        <v>4</v>
      </c>
      <c r="D5" s="7" t="s">
        <v>15</v>
      </c>
      <c r="F5" s="7">
        <v>-260</v>
      </c>
      <c r="G5" s="7">
        <v>-1</v>
      </c>
      <c r="H5" s="8">
        <v>120</v>
      </c>
      <c r="I5" s="7">
        <v>1000</v>
      </c>
      <c r="J5" s="3">
        <v>160793</v>
      </c>
      <c r="K5" s="6">
        <f>J5*(2/160793)</f>
        <v>1.9999999999999998</v>
      </c>
    </row>
    <row r="6" spans="1:256">
      <c r="B6" s="11"/>
      <c r="J6" s="3" t="s">
        <v>1</v>
      </c>
      <c r="K6" s="6">
        <f>SUM(K4:K5)</f>
        <v>3.9999999999999996</v>
      </c>
    </row>
    <row r="7" spans="1:256" ht="30">
      <c r="A7" s="4">
        <v>20</v>
      </c>
      <c r="B7" s="11">
        <v>39976</v>
      </c>
      <c r="C7" s="7" t="s">
        <v>4</v>
      </c>
      <c r="D7" s="7" t="s">
        <v>15</v>
      </c>
      <c r="F7" s="7">
        <v>-310</v>
      </c>
      <c r="G7" s="7">
        <v>-1</v>
      </c>
      <c r="H7" s="8">
        <v>600</v>
      </c>
      <c r="I7" s="7">
        <v>1000</v>
      </c>
      <c r="J7" s="3">
        <v>132574</v>
      </c>
      <c r="K7" s="6">
        <f>J7*(2/160793)</f>
        <v>1.6490021331774392</v>
      </c>
      <c r="L7" s="8" t="s">
        <v>80</v>
      </c>
    </row>
    <row r="8" spans="1:256">
      <c r="A8" s="4">
        <v>21</v>
      </c>
      <c r="B8" s="11">
        <v>39976</v>
      </c>
      <c r="C8" s="7" t="s">
        <v>4</v>
      </c>
      <c r="D8" s="7" t="s">
        <v>15</v>
      </c>
      <c r="F8" s="7">
        <v>-310</v>
      </c>
      <c r="G8" s="7">
        <v>-1</v>
      </c>
      <c r="H8" s="8">
        <v>600</v>
      </c>
      <c r="I8" s="7">
        <v>1000</v>
      </c>
      <c r="J8" s="3">
        <v>160793</v>
      </c>
      <c r="K8" s="6">
        <f>J8*(2/160793)</f>
        <v>1.9999999999999998</v>
      </c>
    </row>
    <row r="9" spans="1:256" ht="15.75" customHeight="1">
      <c r="B9" s="11"/>
      <c r="J9" s="3" t="s">
        <v>1</v>
      </c>
      <c r="K9" s="6">
        <f>SUM(K7:K8)</f>
        <v>3.6490021331774392</v>
      </c>
    </row>
    <row r="10" spans="1:256" ht="15.75" customHeight="1">
      <c r="B10" s="11"/>
    </row>
    <row r="11" spans="1:256">
      <c r="A11" s="18" t="s">
        <v>74</v>
      </c>
      <c r="B11" s="18"/>
      <c r="C11" s="18"/>
      <c r="D11" s="18"/>
      <c r="E11" s="18"/>
      <c r="F11" s="18"/>
      <c r="G11" s="18"/>
      <c r="H11" s="18"/>
      <c r="I11" s="18"/>
      <c r="J11" s="18"/>
      <c r="K11" s="13"/>
    </row>
    <row r="12" spans="1:256">
      <c r="A12" s="4">
        <v>23</v>
      </c>
      <c r="B12" s="11">
        <v>39990</v>
      </c>
      <c r="C12" s="7" t="s">
        <v>4</v>
      </c>
      <c r="D12" s="7" t="s">
        <v>15</v>
      </c>
      <c r="F12" s="7">
        <v>-250</v>
      </c>
      <c r="G12" s="7">
        <v>-0.9</v>
      </c>
      <c r="H12" s="8">
        <v>120</v>
      </c>
      <c r="I12" s="7">
        <v>1000</v>
      </c>
      <c r="J12" s="3">
        <v>61745</v>
      </c>
      <c r="K12" s="6">
        <f>J12*(2/160793)</f>
        <v>0.76800606991597886</v>
      </c>
    </row>
    <row r="13" spans="1:256">
      <c r="A13" s="4">
        <v>24</v>
      </c>
      <c r="B13" s="11">
        <v>39990</v>
      </c>
      <c r="C13" s="7" t="s">
        <v>4</v>
      </c>
      <c r="D13" s="7" t="s">
        <v>15</v>
      </c>
      <c r="F13" s="7">
        <v>-250</v>
      </c>
      <c r="G13" s="7">
        <v>-0.9</v>
      </c>
      <c r="H13" s="8">
        <v>120</v>
      </c>
      <c r="I13" s="7">
        <v>1000</v>
      </c>
      <c r="J13" s="3">
        <v>171465</v>
      </c>
      <c r="K13" s="6">
        <f>J13*(2/160793)</f>
        <v>2.1327420969818336</v>
      </c>
    </row>
    <row r="14" spans="1:256">
      <c r="A14" s="4">
        <v>25</v>
      </c>
      <c r="B14" s="11">
        <v>39990</v>
      </c>
      <c r="C14" s="7" t="s">
        <v>4</v>
      </c>
      <c r="D14" s="7" t="s">
        <v>15</v>
      </c>
      <c r="F14" s="7">
        <v>-250</v>
      </c>
      <c r="G14" s="7">
        <v>-0.9</v>
      </c>
      <c r="H14" s="8">
        <v>120</v>
      </c>
      <c r="I14" s="7">
        <v>1000</v>
      </c>
      <c r="J14" s="3">
        <v>161999</v>
      </c>
      <c r="K14" s="6">
        <f>J14*(2/160793)</f>
        <v>2.0150006530135016</v>
      </c>
    </row>
    <row r="15" spans="1:256">
      <c r="A15" s="4">
        <v>26</v>
      </c>
      <c r="B15" s="11">
        <v>39990</v>
      </c>
      <c r="C15" s="7" t="s">
        <v>4</v>
      </c>
      <c r="D15" s="7" t="s">
        <v>15</v>
      </c>
      <c r="F15" s="7">
        <v>-250</v>
      </c>
      <c r="G15" s="7">
        <v>-0.9</v>
      </c>
      <c r="H15" s="8">
        <v>120</v>
      </c>
      <c r="I15" s="7">
        <v>1000</v>
      </c>
      <c r="J15" s="3">
        <v>10693</v>
      </c>
      <c r="K15" s="6">
        <f>J15*(2/160793)</f>
        <v>0.13300330238256639</v>
      </c>
    </row>
    <row r="16" spans="1:256">
      <c r="A16" s="4">
        <v>27</v>
      </c>
      <c r="B16" s="11">
        <v>39990</v>
      </c>
      <c r="C16" s="7" t="s">
        <v>4</v>
      </c>
      <c r="D16" s="7" t="s">
        <v>15</v>
      </c>
      <c r="F16" s="7">
        <v>-250</v>
      </c>
      <c r="G16" s="7">
        <v>-0.9</v>
      </c>
      <c r="H16" s="8">
        <v>120</v>
      </c>
      <c r="I16" s="7">
        <v>1000</v>
      </c>
      <c r="J16" s="3">
        <v>347072</v>
      </c>
      <c r="K16" s="6">
        <f>J16*(2/160793)</f>
        <v>4.3170038496700727</v>
      </c>
    </row>
    <row r="17" spans="1:256">
      <c r="J17" s="3" t="s">
        <v>1</v>
      </c>
      <c r="K17" s="6">
        <f>SUM(K12:K16)</f>
        <v>9.3657559719639529</v>
      </c>
    </row>
    <row r="19" spans="1:256">
      <c r="A19" s="18" t="s">
        <v>45</v>
      </c>
      <c r="B19" s="18"/>
      <c r="C19" s="18"/>
      <c r="D19" s="18"/>
      <c r="E19" s="18"/>
      <c r="F19" s="18"/>
      <c r="G19" s="18"/>
      <c r="H19" s="18"/>
      <c r="I19" s="18"/>
      <c r="J19" s="18"/>
      <c r="K19" s="13"/>
    </row>
    <row r="20" spans="1:256">
      <c r="A20" s="4">
        <v>28</v>
      </c>
      <c r="B20" s="11">
        <v>39990</v>
      </c>
      <c r="C20" s="7" t="s">
        <v>4</v>
      </c>
      <c r="D20" s="7" t="s">
        <v>5</v>
      </c>
      <c r="F20" s="7">
        <v>-300</v>
      </c>
      <c r="G20" s="7">
        <v>-2</v>
      </c>
      <c r="H20" s="8">
        <v>360</v>
      </c>
      <c r="I20" s="7">
        <v>1000</v>
      </c>
      <c r="J20" s="3">
        <v>328316</v>
      </c>
      <c r="K20" s="6">
        <f>J20*(2/160793)</f>
        <v>4.0837101117585961</v>
      </c>
    </row>
    <row r="21" spans="1:256">
      <c r="A21" s="4">
        <v>29</v>
      </c>
      <c r="B21" s="11">
        <v>39990</v>
      </c>
      <c r="C21" s="7" t="s">
        <v>4</v>
      </c>
      <c r="D21" s="7" t="s">
        <v>5</v>
      </c>
      <c r="F21" s="7">
        <v>-300</v>
      </c>
      <c r="G21" s="7">
        <v>-2</v>
      </c>
      <c r="H21" s="8">
        <v>360</v>
      </c>
      <c r="I21" s="7">
        <v>1000</v>
      </c>
      <c r="J21" s="3">
        <v>45197</v>
      </c>
      <c r="K21" s="6">
        <f>J21*(2/160793)</f>
        <v>0.56217621413867513</v>
      </c>
    </row>
    <row r="22" spans="1:256">
      <c r="A22" s="4">
        <v>30</v>
      </c>
      <c r="B22" s="11">
        <v>39990</v>
      </c>
      <c r="C22" s="7" t="s">
        <v>4</v>
      </c>
      <c r="D22" s="7" t="s">
        <v>5</v>
      </c>
      <c r="F22" s="7">
        <v>-300</v>
      </c>
      <c r="G22" s="7">
        <v>-2</v>
      </c>
      <c r="H22" s="8">
        <v>360</v>
      </c>
      <c r="I22" s="7">
        <v>1000</v>
      </c>
      <c r="J22" s="3">
        <v>535860</v>
      </c>
      <c r="K22" s="6">
        <f>J22*(2/160793)</f>
        <v>6.6652155255514849</v>
      </c>
    </row>
    <row r="23" spans="1:256">
      <c r="A23" s="4">
        <v>30.1</v>
      </c>
      <c r="B23" s="11">
        <v>39990</v>
      </c>
      <c r="C23" s="7" t="s">
        <v>4</v>
      </c>
      <c r="D23" s="7" t="s">
        <v>5</v>
      </c>
      <c r="F23" s="7">
        <v>-300</v>
      </c>
      <c r="G23" s="7">
        <v>-2</v>
      </c>
      <c r="H23" s="8">
        <v>360</v>
      </c>
      <c r="I23" s="7">
        <v>1000</v>
      </c>
      <c r="J23" s="3">
        <v>287400</v>
      </c>
      <c r="K23" s="6">
        <f>J23*(2/160793)</f>
        <v>3.5747824843121276</v>
      </c>
    </row>
    <row r="24" spans="1:256">
      <c r="J24" s="3" t="s">
        <v>1</v>
      </c>
      <c r="K24" s="6">
        <f>SUM(K20:K23)</f>
        <v>14.885884335760883</v>
      </c>
    </row>
    <row r="26" spans="1:256">
      <c r="A26" s="2" t="s">
        <v>21</v>
      </c>
      <c r="B26" s="10" t="s">
        <v>23</v>
      </c>
      <c r="C26" s="10" t="s">
        <v>62</v>
      </c>
      <c r="D26" s="10" t="s">
        <v>63</v>
      </c>
      <c r="E26" s="10"/>
      <c r="F26" s="10" t="s">
        <v>64</v>
      </c>
      <c r="G26" s="10" t="s">
        <v>65</v>
      </c>
      <c r="H26" s="10"/>
      <c r="I26" s="10"/>
      <c r="J26" s="15" t="s">
        <v>31</v>
      </c>
      <c r="K26" s="12" t="s">
        <v>66</v>
      </c>
      <c r="L26" s="10" t="s">
        <v>33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>
      <c r="A27" s="18" t="s">
        <v>86</v>
      </c>
      <c r="B27" s="18"/>
      <c r="C27" s="18"/>
      <c r="D27" s="18"/>
      <c r="E27" s="18"/>
      <c r="F27" s="18"/>
      <c r="G27" s="18"/>
      <c r="H27" s="18"/>
      <c r="I27" s="18"/>
      <c r="J27" s="18"/>
      <c r="K27" s="13"/>
    </row>
    <row r="28" spans="1:256">
      <c r="A28" s="4">
        <v>32</v>
      </c>
      <c r="B28" s="11">
        <v>39995</v>
      </c>
      <c r="C28" s="7">
        <v>2</v>
      </c>
      <c r="D28" s="7" t="s">
        <v>59</v>
      </c>
      <c r="F28" s="7">
        <f t="shared" ref="F28:F33" si="0">HEX2DEC(D28)</f>
        <v>48944</v>
      </c>
      <c r="G28" s="7" t="s">
        <v>44</v>
      </c>
      <c r="J28" s="3">
        <v>643</v>
      </c>
      <c r="K28" s="6">
        <f t="shared" ref="K28:K33" si="1">J28*(2/160793)*1000</f>
        <v>7.997860603384475</v>
      </c>
    </row>
    <row r="29" spans="1:256">
      <c r="A29" s="4">
        <v>32.1</v>
      </c>
      <c r="B29" s="11">
        <v>39995</v>
      </c>
      <c r="C29" s="7">
        <v>2</v>
      </c>
      <c r="D29" s="7" t="s">
        <v>84</v>
      </c>
      <c r="F29" s="7">
        <f t="shared" si="0"/>
        <v>48896</v>
      </c>
      <c r="G29" s="7" t="s">
        <v>44</v>
      </c>
      <c r="J29" s="3">
        <v>643</v>
      </c>
      <c r="K29" s="6">
        <f t="shared" si="1"/>
        <v>7.997860603384475</v>
      </c>
    </row>
    <row r="30" spans="1:256">
      <c r="A30" s="4">
        <v>32.200000000000003</v>
      </c>
      <c r="B30" s="11">
        <v>39995</v>
      </c>
      <c r="C30" s="7">
        <v>2</v>
      </c>
      <c r="D30" s="7" t="s">
        <v>53</v>
      </c>
      <c r="F30" s="7">
        <f t="shared" si="0"/>
        <v>48640</v>
      </c>
      <c r="G30" s="7" t="s">
        <v>44</v>
      </c>
      <c r="J30" s="3">
        <v>643</v>
      </c>
      <c r="K30" s="6">
        <f t="shared" si="1"/>
        <v>7.997860603384475</v>
      </c>
    </row>
    <row r="31" spans="1:256">
      <c r="A31" s="4">
        <v>32.299999999999997</v>
      </c>
      <c r="B31" s="11">
        <v>39995</v>
      </c>
      <c r="C31" s="7">
        <v>2</v>
      </c>
      <c r="D31" s="7" t="s">
        <v>81</v>
      </c>
      <c r="F31" s="7">
        <f t="shared" si="0"/>
        <v>48576</v>
      </c>
      <c r="G31" s="7" t="s">
        <v>44</v>
      </c>
      <c r="J31" s="3">
        <v>643</v>
      </c>
      <c r="K31" s="6">
        <f t="shared" si="1"/>
        <v>7.997860603384475</v>
      </c>
    </row>
    <row r="32" spans="1:256">
      <c r="A32" s="4">
        <v>32.4</v>
      </c>
      <c r="B32" s="11">
        <v>39995</v>
      </c>
      <c r="C32" s="7">
        <v>2</v>
      </c>
      <c r="D32" s="7" t="s">
        <v>42</v>
      </c>
      <c r="F32" s="7">
        <f t="shared" si="0"/>
        <v>48592</v>
      </c>
      <c r="G32" s="7" t="s">
        <v>44</v>
      </c>
      <c r="J32" s="3">
        <v>643</v>
      </c>
      <c r="K32" s="6">
        <f t="shared" si="1"/>
        <v>7.997860603384475</v>
      </c>
    </row>
    <row r="33" spans="1:256">
      <c r="A33" s="4">
        <v>32.5</v>
      </c>
      <c r="B33" s="11">
        <v>39995</v>
      </c>
      <c r="C33" s="7">
        <v>2</v>
      </c>
      <c r="D33" s="7" t="s">
        <v>79</v>
      </c>
      <c r="F33" s="7">
        <f t="shared" si="0"/>
        <v>48384</v>
      </c>
      <c r="G33" s="7" t="s">
        <v>44</v>
      </c>
      <c r="J33" s="3">
        <v>643</v>
      </c>
      <c r="K33" s="6">
        <f t="shared" si="1"/>
        <v>7.997860603384475</v>
      </c>
    </row>
    <row r="35" spans="1:256" ht="30">
      <c r="A35" s="2" t="s">
        <v>21</v>
      </c>
      <c r="B35" s="10" t="s">
        <v>23</v>
      </c>
      <c r="C35" s="10" t="s">
        <v>24</v>
      </c>
      <c r="D35" s="10" t="s">
        <v>25</v>
      </c>
      <c r="E35" s="10"/>
      <c r="F35" s="10" t="s">
        <v>26</v>
      </c>
      <c r="G35" s="10" t="s">
        <v>27</v>
      </c>
      <c r="H35" s="10" t="s">
        <v>28</v>
      </c>
      <c r="I35" s="10" t="s">
        <v>30</v>
      </c>
      <c r="J35" s="15" t="s">
        <v>31</v>
      </c>
      <c r="K35" s="12" t="s">
        <v>32</v>
      </c>
      <c r="L35" s="10" t="s">
        <v>33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</row>
    <row r="36" spans="1:256">
      <c r="A36" s="18" t="s">
        <v>20</v>
      </c>
      <c r="B36" s="18"/>
      <c r="C36" s="18"/>
      <c r="D36" s="18"/>
      <c r="E36" s="18"/>
      <c r="F36" s="18"/>
      <c r="G36" s="18"/>
      <c r="H36" s="18"/>
      <c r="I36" s="18"/>
      <c r="J36" s="18"/>
      <c r="K36" s="13"/>
    </row>
    <row r="37" spans="1:256">
      <c r="A37" s="4">
        <v>33</v>
      </c>
      <c r="B37" s="11">
        <v>40000</v>
      </c>
      <c r="C37" s="7" t="s">
        <v>4</v>
      </c>
      <c r="D37" s="7" t="s">
        <v>5</v>
      </c>
      <c r="F37" s="7">
        <v>-300</v>
      </c>
      <c r="G37" s="7">
        <v>-2</v>
      </c>
      <c r="H37" s="8">
        <v>360</v>
      </c>
      <c r="I37" s="7">
        <v>1000</v>
      </c>
      <c r="J37" s="3">
        <v>264264</v>
      </c>
      <c r="K37" s="6">
        <f>J37*(2/160793)</f>
        <v>3.2870087628192768</v>
      </c>
    </row>
    <row r="38" spans="1:256">
      <c r="A38" s="4">
        <v>34</v>
      </c>
      <c r="B38" s="11">
        <v>40000</v>
      </c>
      <c r="C38" s="7" t="s">
        <v>4</v>
      </c>
      <c r="D38" s="7" t="s">
        <v>5</v>
      </c>
      <c r="F38" s="7">
        <v>-300</v>
      </c>
      <c r="G38" s="7">
        <v>-2</v>
      </c>
      <c r="H38" s="8">
        <v>360</v>
      </c>
      <c r="I38" s="7">
        <v>1000</v>
      </c>
      <c r="J38" s="3">
        <v>241592</v>
      </c>
      <c r="K38" s="6">
        <f>J38*(2/160793)</f>
        <v>3.005006436847375</v>
      </c>
    </row>
    <row r="39" spans="1:256">
      <c r="A39" s="4">
        <v>35</v>
      </c>
      <c r="B39" s="11">
        <v>40000</v>
      </c>
      <c r="C39" s="7" t="s">
        <v>4</v>
      </c>
      <c r="D39" s="7" t="s">
        <v>5</v>
      </c>
      <c r="F39" s="7">
        <v>-300</v>
      </c>
      <c r="G39" s="7">
        <v>-2</v>
      </c>
      <c r="H39" s="8">
        <v>360</v>
      </c>
      <c r="I39" s="7">
        <v>1000</v>
      </c>
      <c r="J39" s="3">
        <v>523301</v>
      </c>
      <c r="K39" s="6">
        <f>J39*(2/160793)</f>
        <v>6.5090022575609634</v>
      </c>
    </row>
    <row r="40" spans="1:256">
      <c r="A40" s="4">
        <v>35.1</v>
      </c>
      <c r="B40" s="11">
        <v>40000</v>
      </c>
      <c r="C40" s="7" t="s">
        <v>4</v>
      </c>
      <c r="D40" s="7" t="s">
        <v>5</v>
      </c>
      <c r="F40" s="7">
        <v>-300</v>
      </c>
      <c r="G40" s="7">
        <v>-2</v>
      </c>
      <c r="H40" s="8">
        <v>360</v>
      </c>
      <c r="I40" s="7">
        <v>1000</v>
      </c>
      <c r="J40" s="3">
        <v>240627</v>
      </c>
      <c r="K40" s="6">
        <f>J40*(2/160793)</f>
        <v>2.9930034267660903</v>
      </c>
    </row>
    <row r="41" spans="1:256">
      <c r="J41" s="3" t="s">
        <v>1</v>
      </c>
      <c r="K41" s="6">
        <f>SUM(K37:K40)</f>
        <v>15.794020883993706</v>
      </c>
    </row>
    <row r="42" spans="1:256" ht="30">
      <c r="A42" s="2" t="s">
        <v>21</v>
      </c>
      <c r="B42" s="10" t="s">
        <v>23</v>
      </c>
      <c r="C42" s="10" t="s">
        <v>24</v>
      </c>
      <c r="D42" s="10" t="s">
        <v>25</v>
      </c>
      <c r="E42" s="10"/>
      <c r="F42" s="10" t="s">
        <v>26</v>
      </c>
      <c r="G42" s="10" t="s">
        <v>27</v>
      </c>
      <c r="H42" s="10" t="s">
        <v>28</v>
      </c>
      <c r="I42" s="10" t="s">
        <v>30</v>
      </c>
      <c r="J42" s="15" t="s">
        <v>31</v>
      </c>
      <c r="K42" s="12" t="s">
        <v>32</v>
      </c>
      <c r="L42" s="10" t="s">
        <v>33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pans="1:256" ht="32.25" customHeight="1">
      <c r="A43" s="19" t="s">
        <v>50</v>
      </c>
      <c r="B43" s="19"/>
      <c r="C43" s="19"/>
      <c r="D43" s="19"/>
      <c r="E43" s="19"/>
      <c r="F43" s="19"/>
      <c r="G43" s="19"/>
      <c r="H43" s="19"/>
      <c r="I43" s="19"/>
      <c r="J43" s="19"/>
      <c r="K43" s="5"/>
    </row>
    <row r="44" spans="1:256">
      <c r="A44" s="4">
        <v>36</v>
      </c>
      <c r="B44" s="11">
        <v>40001</v>
      </c>
      <c r="C44" s="7" t="s">
        <v>4</v>
      </c>
      <c r="D44" s="7" t="s">
        <v>5</v>
      </c>
      <c r="F44" s="7">
        <v>-300</v>
      </c>
      <c r="G44" s="7">
        <v>-2</v>
      </c>
      <c r="H44" s="8">
        <v>360</v>
      </c>
      <c r="I44" s="7">
        <v>1000</v>
      </c>
      <c r="J44" s="3">
        <v>523301</v>
      </c>
      <c r="K44" s="6">
        <f>J44*(2/160793)</f>
        <v>6.5090022575609634</v>
      </c>
    </row>
    <row r="45" spans="1:256">
      <c r="A45" s="4">
        <v>36.1</v>
      </c>
      <c r="B45" s="11">
        <v>40001</v>
      </c>
      <c r="C45" s="7" t="s">
        <v>4</v>
      </c>
      <c r="D45" s="7" t="s">
        <v>5</v>
      </c>
      <c r="F45" s="7">
        <v>-300</v>
      </c>
      <c r="G45" s="7">
        <v>-2</v>
      </c>
      <c r="H45" s="8">
        <v>360</v>
      </c>
      <c r="I45" s="7">
        <v>1000</v>
      </c>
      <c r="J45" s="3">
        <v>280665</v>
      </c>
      <c r="K45" s="6">
        <f>J45*(2/160793)</f>
        <v>3.4910101807914522</v>
      </c>
    </row>
    <row r="46" spans="1:256">
      <c r="J46" s="3" t="s">
        <v>1</v>
      </c>
      <c r="K46" s="6">
        <f>SUM(K44:K45)</f>
        <v>10.000012438352416</v>
      </c>
    </row>
    <row r="47" spans="1:256" ht="30">
      <c r="A47" s="2" t="s">
        <v>21</v>
      </c>
      <c r="B47" s="10" t="s">
        <v>23</v>
      </c>
      <c r="C47" s="10" t="s">
        <v>24</v>
      </c>
      <c r="D47" s="10" t="s">
        <v>25</v>
      </c>
      <c r="E47" s="10"/>
      <c r="F47" s="10" t="s">
        <v>26</v>
      </c>
      <c r="G47" s="10" t="s">
        <v>27</v>
      </c>
      <c r="H47" s="10" t="s">
        <v>28</v>
      </c>
      <c r="I47" s="10" t="s">
        <v>30</v>
      </c>
      <c r="J47" s="15" t="s">
        <v>31</v>
      </c>
      <c r="K47" s="12" t="s">
        <v>32</v>
      </c>
      <c r="L47" s="10" t="s">
        <v>33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</row>
    <row r="48" spans="1:256" ht="21" customHeight="1">
      <c r="A48" s="19" t="s">
        <v>75</v>
      </c>
      <c r="B48" s="19"/>
      <c r="C48" s="19"/>
      <c r="D48" s="19"/>
      <c r="E48" s="19"/>
      <c r="F48" s="19"/>
      <c r="G48" s="19"/>
      <c r="H48" s="19"/>
      <c r="I48" s="19"/>
      <c r="J48" s="19"/>
      <c r="K48" s="5"/>
    </row>
    <row r="49" spans="1:256">
      <c r="A49" s="4">
        <v>39</v>
      </c>
      <c r="B49" s="11">
        <v>40002</v>
      </c>
      <c r="C49" s="7" t="s">
        <v>4</v>
      </c>
      <c r="D49" s="7" t="s">
        <v>17</v>
      </c>
      <c r="F49" s="7">
        <v>-250</v>
      </c>
      <c r="G49" s="7">
        <v>-2</v>
      </c>
      <c r="H49" s="8">
        <v>360</v>
      </c>
      <c r="I49" s="7">
        <v>1000</v>
      </c>
      <c r="J49" s="3">
        <v>523301</v>
      </c>
      <c r="K49" s="6">
        <f>J49*(2/160793)</f>
        <v>6.5090022575609634</v>
      </c>
    </row>
    <row r="50" spans="1:256">
      <c r="A50" s="4">
        <v>39.1</v>
      </c>
      <c r="B50" s="11">
        <v>40002</v>
      </c>
      <c r="C50" s="7" t="s">
        <v>4</v>
      </c>
      <c r="D50" s="7" t="s">
        <v>17</v>
      </c>
      <c r="F50" s="7">
        <v>-250</v>
      </c>
      <c r="G50" s="7">
        <v>-2</v>
      </c>
      <c r="H50" s="8">
        <v>360</v>
      </c>
      <c r="I50" s="7">
        <v>1000</v>
      </c>
      <c r="J50" s="3">
        <v>280665</v>
      </c>
      <c r="K50" s="6">
        <f>J50*(2/160793)</f>
        <v>3.4910101807914522</v>
      </c>
    </row>
    <row r="51" spans="1:256">
      <c r="A51" s="4">
        <v>40</v>
      </c>
      <c r="B51" s="11">
        <v>40002</v>
      </c>
      <c r="C51" s="7" t="s">
        <v>4</v>
      </c>
      <c r="D51" s="7" t="s">
        <v>17</v>
      </c>
      <c r="F51" s="7">
        <v>-250</v>
      </c>
      <c r="G51" s="7">
        <v>-2</v>
      </c>
      <c r="H51" s="8">
        <v>360</v>
      </c>
      <c r="I51" s="7">
        <v>1000</v>
      </c>
      <c r="J51" s="3">
        <v>523301</v>
      </c>
      <c r="K51" s="6">
        <f>J51*(2/160793)</f>
        <v>6.5090022575609634</v>
      </c>
    </row>
    <row r="52" spans="1:256">
      <c r="A52" s="4">
        <v>40.1</v>
      </c>
      <c r="B52" s="11">
        <v>40002</v>
      </c>
      <c r="C52" s="7" t="s">
        <v>4</v>
      </c>
      <c r="D52" s="7" t="s">
        <v>17</v>
      </c>
      <c r="F52" s="7">
        <v>-250</v>
      </c>
      <c r="G52" s="7">
        <v>-2</v>
      </c>
      <c r="H52" s="8">
        <v>360</v>
      </c>
      <c r="I52" s="7">
        <v>1000</v>
      </c>
      <c r="J52" s="3">
        <v>227362</v>
      </c>
      <c r="K52" s="6">
        <f>J52*(2/160793)</f>
        <v>2.8280086819699859</v>
      </c>
    </row>
    <row r="55" spans="1:256" ht="30">
      <c r="A55" s="2" t="s">
        <v>21</v>
      </c>
      <c r="B55" s="10" t="s">
        <v>23</v>
      </c>
      <c r="C55" s="10" t="s">
        <v>24</v>
      </c>
      <c r="D55" s="10" t="s">
        <v>25</v>
      </c>
      <c r="E55" s="10"/>
      <c r="F55" s="10" t="s">
        <v>26</v>
      </c>
      <c r="G55" s="10" t="s">
        <v>27</v>
      </c>
      <c r="H55" s="10" t="s">
        <v>28</v>
      </c>
      <c r="I55" s="10" t="s">
        <v>30</v>
      </c>
      <c r="J55" s="15" t="s">
        <v>31</v>
      </c>
      <c r="K55" s="12" t="s">
        <v>32</v>
      </c>
      <c r="L55" s="10" t="s">
        <v>33</v>
      </c>
    </row>
    <row r="56" spans="1:256">
      <c r="A56" s="19" t="s">
        <v>46</v>
      </c>
      <c r="B56" s="19"/>
      <c r="C56" s="19"/>
      <c r="D56" s="19"/>
      <c r="E56" s="19"/>
      <c r="F56" s="19"/>
      <c r="G56" s="19"/>
      <c r="H56" s="19"/>
      <c r="I56" s="19"/>
      <c r="J56" s="19"/>
      <c r="K56" s="5"/>
    </row>
    <row r="57" spans="1:256">
      <c r="A57" s="4">
        <v>41</v>
      </c>
      <c r="B57" s="11">
        <v>40003</v>
      </c>
      <c r="C57" s="7" t="s">
        <v>4</v>
      </c>
      <c r="D57" s="7" t="s">
        <v>34</v>
      </c>
      <c r="F57" s="7">
        <v>-400</v>
      </c>
      <c r="G57" s="7">
        <v>-2</v>
      </c>
      <c r="H57" s="8">
        <v>360</v>
      </c>
      <c r="I57" s="7">
        <v>1000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pans="1:256" ht="21" customHeight="1">
      <c r="A58" s="4">
        <v>42</v>
      </c>
      <c r="B58" s="11">
        <v>40003</v>
      </c>
      <c r="C58" s="7" t="s">
        <v>4</v>
      </c>
      <c r="D58" s="7" t="s">
        <v>34</v>
      </c>
      <c r="F58" s="7">
        <v>-500</v>
      </c>
      <c r="G58" s="7">
        <v>-2</v>
      </c>
      <c r="H58" s="8">
        <v>360</v>
      </c>
      <c r="I58" s="7">
        <v>1000</v>
      </c>
    </row>
    <row r="59" spans="1:256">
      <c r="A59" s="4">
        <v>43</v>
      </c>
      <c r="B59" s="11">
        <v>40003</v>
      </c>
      <c r="C59" s="7" t="s">
        <v>4</v>
      </c>
      <c r="D59" s="7" t="s">
        <v>34</v>
      </c>
      <c r="F59" s="7">
        <v>-525</v>
      </c>
      <c r="G59" s="7">
        <v>-2</v>
      </c>
      <c r="H59" s="8">
        <v>360</v>
      </c>
      <c r="I59" s="7">
        <v>1000</v>
      </c>
    </row>
    <row r="60" spans="1:256">
      <c r="A60" s="4">
        <v>44</v>
      </c>
      <c r="B60" s="11">
        <v>40003</v>
      </c>
      <c r="C60" s="7" t="s">
        <v>4</v>
      </c>
      <c r="D60" s="7" t="s">
        <v>34</v>
      </c>
      <c r="F60" s="7">
        <v>-550</v>
      </c>
      <c r="G60" s="7">
        <v>-2</v>
      </c>
      <c r="H60" s="8">
        <v>360</v>
      </c>
      <c r="I60" s="7">
        <v>1000</v>
      </c>
    </row>
    <row r="61" spans="1:256">
      <c r="A61" s="4">
        <v>45</v>
      </c>
      <c r="B61" s="11">
        <v>40003</v>
      </c>
      <c r="C61" s="7" t="s">
        <v>4</v>
      </c>
      <c r="D61" s="7" t="s">
        <v>34</v>
      </c>
      <c r="F61" s="7">
        <v>-500</v>
      </c>
      <c r="G61" s="7">
        <v>-2</v>
      </c>
      <c r="H61" s="8">
        <v>360</v>
      </c>
      <c r="I61" s="7">
        <v>1000</v>
      </c>
    </row>
    <row r="62" spans="1:256" ht="21" customHeight="1">
      <c r="J62" s="3" t="s">
        <v>1</v>
      </c>
      <c r="K62" s="6">
        <f>SUM(K49:K53)</f>
        <v>19.337023377883366</v>
      </c>
    </row>
    <row r="64" spans="1:256" ht="30">
      <c r="A64" s="2" t="s">
        <v>21</v>
      </c>
      <c r="B64" s="10" t="s">
        <v>23</v>
      </c>
      <c r="C64" s="10" t="s">
        <v>24</v>
      </c>
      <c r="D64" s="10" t="s">
        <v>25</v>
      </c>
      <c r="E64" s="10"/>
      <c r="F64" s="10" t="s">
        <v>26</v>
      </c>
      <c r="G64" s="10" t="s">
        <v>27</v>
      </c>
      <c r="H64" s="10" t="s">
        <v>28</v>
      </c>
      <c r="I64" s="10" t="s">
        <v>30</v>
      </c>
      <c r="J64" s="15" t="s">
        <v>31</v>
      </c>
      <c r="K64" s="12" t="s">
        <v>32</v>
      </c>
      <c r="L64" s="10" t="s">
        <v>33</v>
      </c>
    </row>
    <row r="65" spans="1:256">
      <c r="A65" s="19" t="s">
        <v>58</v>
      </c>
      <c r="B65" s="19"/>
      <c r="C65" s="19"/>
      <c r="D65" s="19"/>
      <c r="E65" s="19"/>
      <c r="F65" s="19"/>
      <c r="G65" s="19"/>
      <c r="H65" s="19"/>
      <c r="I65" s="19"/>
      <c r="J65" s="19"/>
      <c r="K65" s="5"/>
    </row>
    <row r="66" spans="1:256">
      <c r="A66" s="4">
        <v>46</v>
      </c>
      <c r="B66" s="11">
        <v>40004</v>
      </c>
      <c r="C66" s="7" t="s">
        <v>7</v>
      </c>
      <c r="D66" s="7" t="s">
        <v>54</v>
      </c>
      <c r="F66" s="7">
        <v>-260</v>
      </c>
      <c r="G66" s="7">
        <v>-2</v>
      </c>
      <c r="H66" s="8">
        <v>120</v>
      </c>
      <c r="I66" s="7">
        <v>1000</v>
      </c>
      <c r="J66" s="3">
        <v>523301</v>
      </c>
      <c r="K66" s="6">
        <f>J66*(2/160793)</f>
        <v>6.5090022575609634</v>
      </c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pans="1:256" ht="21" customHeight="1">
      <c r="A67" s="4">
        <v>46.1</v>
      </c>
      <c r="B67" s="11">
        <v>40004</v>
      </c>
      <c r="C67" s="7" t="s">
        <v>7</v>
      </c>
      <c r="D67" s="7" t="s">
        <v>54</v>
      </c>
      <c r="F67" s="7">
        <v>-260</v>
      </c>
      <c r="G67" s="7">
        <v>-2</v>
      </c>
      <c r="H67" s="8">
        <v>120</v>
      </c>
      <c r="I67" s="7">
        <v>1000</v>
      </c>
      <c r="J67" s="3">
        <v>280665</v>
      </c>
      <c r="K67" s="6">
        <f>J67*(2/160793)</f>
        <v>3.4910101807914522</v>
      </c>
    </row>
    <row r="68" spans="1:256">
      <c r="J68" s="3" t="s">
        <v>1</v>
      </c>
      <c r="K68" s="6">
        <f>SUM(K66:K67)</f>
        <v>10.000012438352416</v>
      </c>
    </row>
    <row r="69" spans="1:256">
      <c r="A69" s="19" t="s">
        <v>41</v>
      </c>
      <c r="B69" s="19"/>
      <c r="C69" s="19"/>
      <c r="D69" s="19"/>
      <c r="E69" s="19"/>
      <c r="F69" s="19"/>
      <c r="G69" s="19"/>
      <c r="H69" s="19"/>
      <c r="I69" s="19"/>
      <c r="J69" s="19"/>
      <c r="K69" s="5"/>
    </row>
    <row r="70" spans="1:256">
      <c r="A70" s="4">
        <v>47</v>
      </c>
      <c r="B70" s="11">
        <v>40004</v>
      </c>
      <c r="C70" s="7" t="s">
        <v>7</v>
      </c>
      <c r="D70" s="7" t="s">
        <v>38</v>
      </c>
      <c r="F70" s="7">
        <v>-210</v>
      </c>
      <c r="G70" s="7">
        <v>-2</v>
      </c>
      <c r="H70" s="8">
        <v>120</v>
      </c>
      <c r="I70" s="7">
        <v>1000</v>
      </c>
      <c r="J70" s="3">
        <v>523301</v>
      </c>
      <c r="K70" s="6">
        <f>J70*(2/160793)</f>
        <v>6.5090022575609634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pans="1:256" ht="21" customHeight="1">
      <c r="A71" s="4">
        <v>47.1</v>
      </c>
      <c r="B71" s="11">
        <v>40004</v>
      </c>
      <c r="C71" s="7" t="s">
        <v>7</v>
      </c>
      <c r="D71" s="7" t="s">
        <v>38</v>
      </c>
      <c r="F71" s="7">
        <v>-210</v>
      </c>
      <c r="G71" s="7">
        <v>-2</v>
      </c>
      <c r="H71" s="8">
        <v>120</v>
      </c>
      <c r="I71" s="7">
        <v>1000</v>
      </c>
      <c r="J71" s="3">
        <v>280665</v>
      </c>
      <c r="K71" s="6">
        <f>J71*(2/160793)</f>
        <v>3.4910101807914522</v>
      </c>
    </row>
    <row r="72" spans="1:256">
      <c r="J72" s="3" t="s">
        <v>1</v>
      </c>
      <c r="K72" s="6">
        <f>SUM(K70:K71)</f>
        <v>10.000012438352416</v>
      </c>
    </row>
    <row r="73" spans="1:256" ht="30">
      <c r="A73" s="2" t="s">
        <v>21</v>
      </c>
      <c r="B73" s="10" t="s">
        <v>23</v>
      </c>
      <c r="C73" s="10" t="s">
        <v>24</v>
      </c>
      <c r="D73" s="10" t="s">
        <v>25</v>
      </c>
      <c r="E73" s="10"/>
      <c r="F73" s="10" t="s">
        <v>26</v>
      </c>
      <c r="G73" s="10" t="s">
        <v>27</v>
      </c>
      <c r="H73" s="10" t="s">
        <v>28</v>
      </c>
      <c r="I73" s="10" t="s">
        <v>30</v>
      </c>
      <c r="J73" s="15" t="s">
        <v>31</v>
      </c>
      <c r="K73" s="12" t="s">
        <v>32</v>
      </c>
      <c r="L73" s="10" t="s">
        <v>33</v>
      </c>
    </row>
    <row r="74" spans="1:256">
      <c r="A74" s="19" t="s">
        <v>69</v>
      </c>
      <c r="B74" s="19"/>
      <c r="C74" s="19"/>
      <c r="D74" s="19"/>
      <c r="E74" s="19"/>
      <c r="F74" s="19"/>
      <c r="G74" s="19"/>
      <c r="H74" s="19"/>
      <c r="I74" s="19"/>
      <c r="J74" s="19"/>
      <c r="K74" s="5"/>
    </row>
    <row r="75" spans="1:256" ht="21" customHeight="1">
      <c r="A75" s="4">
        <v>48</v>
      </c>
      <c r="B75" s="11">
        <v>40014</v>
      </c>
      <c r="C75" s="7" t="s">
        <v>7</v>
      </c>
      <c r="D75" s="7" t="s">
        <v>8</v>
      </c>
      <c r="F75" s="7">
        <v>-350</v>
      </c>
      <c r="G75" s="7">
        <v>-2</v>
      </c>
      <c r="H75" s="8">
        <v>120</v>
      </c>
      <c r="I75" s="7">
        <v>1000</v>
      </c>
      <c r="J75" s="3">
        <v>80396</v>
      </c>
      <c r="K75" s="6">
        <f>J75*(2/160793)</f>
        <v>0.99999378082379198</v>
      </c>
    </row>
    <row r="77" spans="1:256" ht="30">
      <c r="A77" s="2" t="s">
        <v>21</v>
      </c>
      <c r="B77" s="10" t="s">
        <v>23</v>
      </c>
      <c r="C77" s="10" t="s">
        <v>24</v>
      </c>
      <c r="D77" s="10" t="s">
        <v>25</v>
      </c>
      <c r="E77" s="10" t="s">
        <v>29</v>
      </c>
      <c r="F77" s="10" t="s">
        <v>26</v>
      </c>
      <c r="G77" s="10" t="s">
        <v>27</v>
      </c>
      <c r="H77" s="10" t="s">
        <v>28</v>
      </c>
      <c r="I77" s="10" t="s">
        <v>30</v>
      </c>
      <c r="J77" s="15" t="s">
        <v>31</v>
      </c>
      <c r="K77" s="12" t="s">
        <v>32</v>
      </c>
      <c r="L77" s="10" t="s">
        <v>33</v>
      </c>
    </row>
    <row r="78" spans="1:256">
      <c r="A78" s="19" t="s">
        <v>57</v>
      </c>
      <c r="B78" s="19"/>
      <c r="C78" s="19"/>
      <c r="D78" s="19"/>
      <c r="E78" s="19"/>
      <c r="F78" s="19"/>
      <c r="G78" s="19"/>
      <c r="H78" s="19"/>
      <c r="I78" s="19"/>
      <c r="J78" s="19"/>
      <c r="K78" s="5"/>
    </row>
    <row r="79" spans="1:256">
      <c r="A79" s="4">
        <v>50</v>
      </c>
      <c r="B79" s="11">
        <v>40022</v>
      </c>
      <c r="C79" s="7" t="s">
        <v>7</v>
      </c>
      <c r="D79" s="7" t="s">
        <v>52</v>
      </c>
      <c r="E79" s="7" t="s">
        <v>13</v>
      </c>
      <c r="F79" s="7">
        <v>-210</v>
      </c>
      <c r="G79" s="7">
        <v>-1</v>
      </c>
      <c r="H79" s="8">
        <v>120</v>
      </c>
      <c r="I79" s="7">
        <v>1000</v>
      </c>
      <c r="J79" s="3">
        <v>523301</v>
      </c>
      <c r="K79" s="6">
        <f>J79*(2/160793)</f>
        <v>6.5090022575609634</v>
      </c>
    </row>
    <row r="80" spans="1:256">
      <c r="A80" s="4">
        <v>50.1</v>
      </c>
      <c r="B80" s="11">
        <v>40022</v>
      </c>
      <c r="C80" s="7" t="s">
        <v>7</v>
      </c>
      <c r="D80" s="7" t="s">
        <v>52</v>
      </c>
      <c r="E80" s="7" t="s">
        <v>13</v>
      </c>
      <c r="F80" s="7">
        <v>-210</v>
      </c>
      <c r="G80" s="7">
        <v>-1</v>
      </c>
      <c r="H80" s="8">
        <v>120</v>
      </c>
      <c r="I80" s="7">
        <v>1000</v>
      </c>
      <c r="J80" s="3">
        <v>280665</v>
      </c>
      <c r="K80" s="6">
        <f>J80*(2/160793)</f>
        <v>3.4910101807914522</v>
      </c>
    </row>
    <row r="81" spans="1:11">
      <c r="J81" s="3" t="s">
        <v>1</v>
      </c>
      <c r="K81" s="6">
        <f>SUM(K79:K80)</f>
        <v>10.000012438352416</v>
      </c>
    </row>
    <row r="82" spans="1:11">
      <c r="A82" s="19" t="s">
        <v>40</v>
      </c>
      <c r="B82" s="19"/>
      <c r="C82" s="19"/>
      <c r="D82" s="19"/>
      <c r="E82" s="19"/>
      <c r="F82" s="19"/>
      <c r="G82" s="19"/>
      <c r="H82" s="19"/>
      <c r="I82" s="19"/>
      <c r="J82" s="19"/>
      <c r="K82" s="5"/>
    </row>
    <row r="83" spans="1:11">
      <c r="A83" s="4">
        <v>51</v>
      </c>
      <c r="B83" s="11">
        <v>40022</v>
      </c>
      <c r="C83" s="7" t="s">
        <v>7</v>
      </c>
      <c r="D83" s="7" t="s">
        <v>12</v>
      </c>
      <c r="E83" s="7" t="s">
        <v>13</v>
      </c>
      <c r="F83" s="7">
        <v>-250</v>
      </c>
      <c r="G83" s="7">
        <v>-2</v>
      </c>
      <c r="H83" s="8">
        <v>120</v>
      </c>
      <c r="I83" s="7">
        <v>1000</v>
      </c>
      <c r="J83" s="3">
        <v>401983</v>
      </c>
      <c r="K83" s="6">
        <f>J83*(2/160793)</f>
        <v>5.0000062191762078</v>
      </c>
    </row>
    <row r="84" spans="1:11">
      <c r="B84" s="11"/>
    </row>
    <row r="85" spans="1:11">
      <c r="A85" s="19" t="s">
        <v>76</v>
      </c>
      <c r="B85" s="19"/>
      <c r="C85" s="19"/>
      <c r="D85" s="19"/>
      <c r="E85" s="19"/>
      <c r="F85" s="19"/>
      <c r="G85" s="19"/>
      <c r="H85" s="19"/>
      <c r="I85" s="19"/>
      <c r="J85" s="19"/>
      <c r="K85" s="5"/>
    </row>
    <row r="86" spans="1:11">
      <c r="A86" s="4">
        <v>52</v>
      </c>
      <c r="B86" s="11">
        <v>40022</v>
      </c>
      <c r="C86" s="7" t="s">
        <v>7</v>
      </c>
      <c r="D86" s="7" t="s">
        <v>19</v>
      </c>
      <c r="E86" s="7" t="s">
        <v>13</v>
      </c>
      <c r="F86" s="7">
        <v>-270</v>
      </c>
      <c r="G86" s="7">
        <v>-2</v>
      </c>
      <c r="H86" s="8">
        <v>120</v>
      </c>
      <c r="I86" s="7">
        <v>1000</v>
      </c>
      <c r="J86" s="3">
        <v>523301</v>
      </c>
      <c r="K86" s="6">
        <f>J86*(2/160793)</f>
        <v>6.5090022575609634</v>
      </c>
    </row>
    <row r="87" spans="1:11">
      <c r="A87" s="4">
        <v>52.1</v>
      </c>
      <c r="B87" s="11">
        <v>40022</v>
      </c>
      <c r="C87" s="7" t="s">
        <v>7</v>
      </c>
      <c r="D87" s="7" t="s">
        <v>19</v>
      </c>
      <c r="E87" s="7" t="s">
        <v>13</v>
      </c>
      <c r="F87" s="7">
        <v>-270</v>
      </c>
      <c r="G87" s="7">
        <v>-2</v>
      </c>
      <c r="H87" s="8">
        <v>120</v>
      </c>
      <c r="I87" s="7">
        <v>1000</v>
      </c>
      <c r="J87" s="3">
        <v>120354</v>
      </c>
      <c r="K87" s="6">
        <f>J87*(2/160793)</f>
        <v>1.4970054666558867</v>
      </c>
    </row>
    <row r="88" spans="1:11">
      <c r="J88" s="3" t="s">
        <v>1</v>
      </c>
      <c r="K88" s="6">
        <f>SUM(K86:K87)</f>
        <v>8.0060077242168504</v>
      </c>
    </row>
    <row r="89" spans="1:11">
      <c r="A89" s="19" t="s">
        <v>60</v>
      </c>
      <c r="B89" s="19"/>
      <c r="C89" s="19"/>
      <c r="D89" s="19"/>
      <c r="E89" s="19"/>
      <c r="F89" s="19"/>
      <c r="G89" s="19"/>
      <c r="H89" s="19"/>
      <c r="I89" s="19"/>
      <c r="J89" s="19"/>
      <c r="K89" s="5"/>
    </row>
    <row r="90" spans="1:11">
      <c r="A90" s="4">
        <v>53</v>
      </c>
      <c r="B90" s="11">
        <v>40023</v>
      </c>
      <c r="C90" s="7" t="s">
        <v>7</v>
      </c>
      <c r="D90" s="7" t="s">
        <v>56</v>
      </c>
      <c r="E90" s="7" t="s">
        <v>13</v>
      </c>
      <c r="F90" s="7">
        <v>-320</v>
      </c>
      <c r="G90" s="7">
        <v>-2</v>
      </c>
      <c r="H90" s="8">
        <v>120</v>
      </c>
      <c r="I90" s="7">
        <v>1000</v>
      </c>
      <c r="J90" s="3">
        <v>523301</v>
      </c>
      <c r="K90" s="6">
        <f>J90*(2/160793)</f>
        <v>6.5090022575609634</v>
      </c>
    </row>
    <row r="91" spans="1:11">
      <c r="A91" s="4">
        <v>53.1</v>
      </c>
      <c r="B91" s="11">
        <v>40023</v>
      </c>
      <c r="C91" s="7" t="s">
        <v>7</v>
      </c>
      <c r="D91" s="7" t="s">
        <v>56</v>
      </c>
      <c r="E91" s="7" t="s">
        <v>13</v>
      </c>
      <c r="F91" s="7">
        <v>-320</v>
      </c>
      <c r="G91" s="7">
        <v>-2</v>
      </c>
      <c r="H91" s="8">
        <v>120</v>
      </c>
      <c r="I91" s="7">
        <v>1000</v>
      </c>
      <c r="J91" s="3">
        <v>280665</v>
      </c>
      <c r="K91" s="6">
        <f>J91*(2/160793)</f>
        <v>3.4910101807914522</v>
      </c>
    </row>
    <row r="92" spans="1:11">
      <c r="J92" s="3" t="s">
        <v>1</v>
      </c>
      <c r="K92" s="6">
        <f>SUM(K90:K91)</f>
        <v>10.000012438352416</v>
      </c>
    </row>
    <row r="93" spans="1:11">
      <c r="A93" s="19" t="s">
        <v>48</v>
      </c>
      <c r="B93" s="19"/>
      <c r="C93" s="19"/>
      <c r="D93" s="19"/>
      <c r="E93" s="19"/>
      <c r="F93" s="19"/>
      <c r="G93" s="19"/>
      <c r="H93" s="19"/>
      <c r="I93" s="19"/>
      <c r="J93" s="19"/>
      <c r="K93" s="5"/>
    </row>
    <row r="94" spans="1:11">
      <c r="A94" s="4">
        <v>54</v>
      </c>
      <c r="B94" s="11">
        <v>40023</v>
      </c>
      <c r="C94" s="7" t="s">
        <v>7</v>
      </c>
      <c r="D94" s="7" t="s">
        <v>39</v>
      </c>
      <c r="E94" s="7" t="s">
        <v>13</v>
      </c>
      <c r="F94" s="7">
        <v>-350</v>
      </c>
      <c r="G94" s="7">
        <v>-2</v>
      </c>
      <c r="H94" s="8">
        <v>120</v>
      </c>
      <c r="I94" s="7">
        <v>1000</v>
      </c>
      <c r="J94" s="3">
        <v>523301</v>
      </c>
      <c r="K94" s="6">
        <f>J94*(2/160793)</f>
        <v>6.5090022575609634</v>
      </c>
    </row>
    <row r="95" spans="1:11">
      <c r="A95" s="4">
        <v>54.1</v>
      </c>
      <c r="B95" s="11">
        <v>40023</v>
      </c>
      <c r="C95" s="7" t="s">
        <v>7</v>
      </c>
      <c r="D95" s="7" t="s">
        <v>39</v>
      </c>
      <c r="E95" s="7" t="s">
        <v>13</v>
      </c>
      <c r="F95" s="7">
        <v>-350</v>
      </c>
      <c r="G95" s="7">
        <v>-2</v>
      </c>
      <c r="H95" s="8">
        <v>120</v>
      </c>
      <c r="I95" s="7">
        <v>1000</v>
      </c>
      <c r="J95" s="3">
        <v>280665</v>
      </c>
      <c r="K95" s="6">
        <f>J95*(2/160793)</f>
        <v>3.4910101807914522</v>
      </c>
    </row>
    <row r="96" spans="1:11">
      <c r="J96" s="3" t="s">
        <v>1</v>
      </c>
      <c r="K96" s="6">
        <f>SUM(K94:K95)</f>
        <v>10.000012438352416</v>
      </c>
    </row>
    <row r="97" spans="1:13" ht="30">
      <c r="A97" s="2" t="s">
        <v>21</v>
      </c>
      <c r="B97" s="10" t="s">
        <v>23</v>
      </c>
      <c r="C97" s="10" t="s">
        <v>24</v>
      </c>
      <c r="D97" s="10" t="s">
        <v>25</v>
      </c>
      <c r="E97" s="10" t="s">
        <v>29</v>
      </c>
      <c r="F97" s="10" t="s">
        <v>26</v>
      </c>
      <c r="G97" s="10" t="s">
        <v>27</v>
      </c>
      <c r="H97" s="10" t="s">
        <v>28</v>
      </c>
      <c r="I97" s="10" t="s">
        <v>30</v>
      </c>
      <c r="J97" s="15" t="s">
        <v>31</v>
      </c>
      <c r="K97" s="12" t="s">
        <v>32</v>
      </c>
      <c r="L97" s="10" t="s">
        <v>33</v>
      </c>
    </row>
    <row r="98" spans="1:13">
      <c r="A98" s="19" t="s">
        <v>72</v>
      </c>
      <c r="B98" s="19"/>
      <c r="C98" s="19"/>
      <c r="D98" s="19"/>
      <c r="E98" s="19"/>
      <c r="F98" s="19"/>
      <c r="G98" s="19"/>
      <c r="H98" s="19"/>
      <c r="I98" s="19"/>
      <c r="J98" s="19"/>
      <c r="K98" s="5"/>
    </row>
    <row r="99" spans="1:13" ht="30">
      <c r="A99" s="4">
        <v>70</v>
      </c>
      <c r="B99" s="11">
        <v>40056</v>
      </c>
      <c r="C99" s="7" t="s">
        <v>0</v>
      </c>
      <c r="D99" s="7" t="s">
        <v>2</v>
      </c>
      <c r="F99" s="7">
        <v>0</v>
      </c>
      <c r="G99" s="7">
        <v>0</v>
      </c>
      <c r="H99" s="16">
        <v>120120120120</v>
      </c>
      <c r="K99" s="6">
        <f t="shared" ref="K99:K107" si="2">154*6/1000</f>
        <v>0.92400000000000004</v>
      </c>
      <c r="L99" s="8" t="s">
        <v>16</v>
      </c>
    </row>
    <row r="100" spans="1:13" ht="45">
      <c r="A100" s="4">
        <v>71</v>
      </c>
      <c r="B100" s="11">
        <v>40056</v>
      </c>
      <c r="C100" s="7" t="s">
        <v>0</v>
      </c>
      <c r="D100" s="7" t="s">
        <v>2</v>
      </c>
      <c r="F100" s="7">
        <v>0</v>
      </c>
      <c r="G100" s="7">
        <v>0</v>
      </c>
      <c r="H100" s="16">
        <v>120120120120</v>
      </c>
      <c r="K100" s="6">
        <f t="shared" si="2"/>
        <v>0.92400000000000004</v>
      </c>
      <c r="L100" s="8" t="s">
        <v>67</v>
      </c>
      <c r="M100" s="21" t="s">
        <v>68</v>
      </c>
    </row>
    <row r="101" spans="1:13" ht="30">
      <c r="A101" s="4">
        <v>72</v>
      </c>
      <c r="B101" s="11">
        <v>40056</v>
      </c>
      <c r="C101" s="7" t="s">
        <v>0</v>
      </c>
      <c r="D101" s="7" t="s">
        <v>2</v>
      </c>
      <c r="F101" s="7">
        <v>0</v>
      </c>
      <c r="G101" s="7">
        <v>0</v>
      </c>
      <c r="H101" s="16">
        <v>120120120120</v>
      </c>
      <c r="I101" s="7">
        <v>1000</v>
      </c>
      <c r="K101" s="6">
        <f t="shared" si="2"/>
        <v>0.92400000000000004</v>
      </c>
      <c r="L101" s="8" t="s">
        <v>55</v>
      </c>
    </row>
    <row r="102" spans="1:13" ht="30">
      <c r="A102" s="4">
        <v>73</v>
      </c>
      <c r="B102" s="11">
        <v>40056</v>
      </c>
      <c r="C102" s="7" t="s">
        <v>0</v>
      </c>
      <c r="D102" s="7" t="s">
        <v>2</v>
      </c>
      <c r="F102" s="7">
        <v>0</v>
      </c>
      <c r="G102" s="7">
        <v>0</v>
      </c>
      <c r="H102" s="16">
        <v>120120120120</v>
      </c>
      <c r="I102" s="7">
        <v>1000</v>
      </c>
      <c r="K102" s="6">
        <f t="shared" si="2"/>
        <v>0.92400000000000004</v>
      </c>
      <c r="L102" s="8" t="s">
        <v>9</v>
      </c>
    </row>
    <row r="103" spans="1:13" ht="30">
      <c r="A103" s="4">
        <v>74</v>
      </c>
      <c r="B103" s="11">
        <v>40056</v>
      </c>
      <c r="C103" s="7" t="s">
        <v>0</v>
      </c>
      <c r="D103" s="7" t="s">
        <v>2</v>
      </c>
      <c r="F103" s="7">
        <v>0</v>
      </c>
      <c r="G103" s="7">
        <v>0</v>
      </c>
      <c r="H103" s="16">
        <v>600120120120</v>
      </c>
      <c r="K103" s="6">
        <f t="shared" si="2"/>
        <v>0.92400000000000004</v>
      </c>
      <c r="L103" s="8" t="s">
        <v>9</v>
      </c>
    </row>
    <row r="104" spans="1:13" ht="30">
      <c r="A104" s="4">
        <v>75</v>
      </c>
      <c r="B104" s="11">
        <v>40056</v>
      </c>
      <c r="C104" s="7" t="s">
        <v>0</v>
      </c>
      <c r="D104" s="7" t="s">
        <v>2</v>
      </c>
      <c r="F104" s="7">
        <v>0</v>
      </c>
      <c r="G104" s="7">
        <v>0</v>
      </c>
      <c r="H104" s="16">
        <v>600120120120</v>
      </c>
      <c r="K104" s="6">
        <f t="shared" si="2"/>
        <v>0.92400000000000004</v>
      </c>
      <c r="L104" s="8" t="s">
        <v>55</v>
      </c>
    </row>
    <row r="105" spans="1:13" ht="30">
      <c r="A105" s="4">
        <v>76</v>
      </c>
      <c r="B105" s="11">
        <v>40058</v>
      </c>
      <c r="C105" s="7" t="s">
        <v>0</v>
      </c>
      <c r="D105" s="7" t="s">
        <v>2</v>
      </c>
      <c r="F105" s="7">
        <v>0</v>
      </c>
      <c r="G105" s="7">
        <v>0</v>
      </c>
      <c r="H105" s="16">
        <v>600600600600</v>
      </c>
      <c r="K105" s="6">
        <f t="shared" si="2"/>
        <v>0.92400000000000004</v>
      </c>
      <c r="L105" s="8" t="s">
        <v>9</v>
      </c>
    </row>
    <row r="106" spans="1:13">
      <c r="A106" s="4">
        <v>77</v>
      </c>
      <c r="B106" s="11">
        <v>40058</v>
      </c>
      <c r="C106" s="7" t="s">
        <v>0</v>
      </c>
      <c r="D106" s="7" t="s">
        <v>2</v>
      </c>
      <c r="F106" s="7">
        <v>0</v>
      </c>
      <c r="G106" s="7">
        <v>0</v>
      </c>
      <c r="H106" s="16">
        <v>600600600600</v>
      </c>
      <c r="K106" s="6">
        <f t="shared" si="2"/>
        <v>0.92400000000000004</v>
      </c>
      <c r="L106" s="8" t="s">
        <v>47</v>
      </c>
    </row>
    <row r="107" spans="1:13" ht="30">
      <c r="A107" s="4">
        <v>78</v>
      </c>
      <c r="B107" s="11">
        <v>40058</v>
      </c>
      <c r="C107" s="7" t="s">
        <v>0</v>
      </c>
      <c r="D107" s="7" t="s">
        <v>2</v>
      </c>
      <c r="F107" s="7">
        <v>0</v>
      </c>
      <c r="G107" s="7">
        <v>0</v>
      </c>
      <c r="H107" s="16">
        <v>600600600600</v>
      </c>
      <c r="K107" s="6">
        <f t="shared" si="2"/>
        <v>0.92400000000000004</v>
      </c>
      <c r="L107" s="8" t="s">
        <v>9</v>
      </c>
    </row>
    <row r="110" spans="1:13" ht="30">
      <c r="A110" s="2" t="s">
        <v>21</v>
      </c>
      <c r="B110" s="10" t="s">
        <v>23</v>
      </c>
      <c r="C110" s="10" t="s">
        <v>24</v>
      </c>
      <c r="D110" s="10" t="s">
        <v>25</v>
      </c>
      <c r="E110" s="10" t="s">
        <v>29</v>
      </c>
      <c r="F110" s="10" t="s">
        <v>26</v>
      </c>
      <c r="G110" s="10" t="s">
        <v>27</v>
      </c>
      <c r="H110" s="10" t="s">
        <v>28</v>
      </c>
      <c r="I110" s="10" t="s">
        <v>30</v>
      </c>
      <c r="J110" s="15" t="s">
        <v>31</v>
      </c>
      <c r="K110" s="12" t="s">
        <v>32</v>
      </c>
      <c r="L110" s="10" t="s">
        <v>33</v>
      </c>
    </row>
    <row r="111" spans="1:13">
      <c r="A111" s="19" t="s">
        <v>71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5"/>
    </row>
    <row r="112" spans="1:13">
      <c r="A112" s="4">
        <v>84</v>
      </c>
      <c r="B112" s="11">
        <v>40064</v>
      </c>
      <c r="C112" s="7" t="s">
        <v>11</v>
      </c>
      <c r="D112" s="7" t="s">
        <v>12</v>
      </c>
      <c r="E112" s="7" t="s">
        <v>13</v>
      </c>
      <c r="F112" s="7">
        <v>-400</v>
      </c>
      <c r="G112" s="7">
        <v>-2</v>
      </c>
      <c r="H112" s="8">
        <v>120</v>
      </c>
      <c r="I112" s="7">
        <v>1000</v>
      </c>
      <c r="K112" s="6">
        <v>0.05</v>
      </c>
    </row>
    <row r="113" spans="1:13">
      <c r="A113" s="4">
        <v>85</v>
      </c>
      <c r="B113" s="11">
        <v>40064</v>
      </c>
      <c r="C113" s="7" t="s">
        <v>11</v>
      </c>
      <c r="D113" s="7" t="s">
        <v>12</v>
      </c>
      <c r="E113" s="7" t="s">
        <v>13</v>
      </c>
      <c r="F113" s="7">
        <v>-450</v>
      </c>
      <c r="G113" s="7">
        <v>-2</v>
      </c>
      <c r="H113" s="8">
        <v>120</v>
      </c>
      <c r="I113" s="7">
        <v>1000</v>
      </c>
      <c r="K113" s="6">
        <v>0.05</v>
      </c>
    </row>
    <row r="115" spans="1:13" ht="30">
      <c r="A115" s="2" t="s">
        <v>21</v>
      </c>
      <c r="B115" s="10" t="s">
        <v>23</v>
      </c>
      <c r="C115" s="10" t="s">
        <v>24</v>
      </c>
      <c r="D115" s="10" t="s">
        <v>25</v>
      </c>
      <c r="E115" s="10" t="s">
        <v>29</v>
      </c>
      <c r="F115" s="10" t="s">
        <v>26</v>
      </c>
      <c r="G115" s="10" t="s">
        <v>27</v>
      </c>
      <c r="H115" s="10" t="s">
        <v>28</v>
      </c>
      <c r="I115" s="10" t="s">
        <v>30</v>
      </c>
      <c r="J115" s="15" t="s">
        <v>31</v>
      </c>
      <c r="K115" s="12" t="s">
        <v>32</v>
      </c>
      <c r="L115" s="10" t="s">
        <v>33</v>
      </c>
    </row>
    <row r="116" spans="1:13">
      <c r="A116" s="19" t="s">
        <v>83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5"/>
    </row>
    <row r="117" spans="1:13">
      <c r="A117" s="4">
        <v>88</v>
      </c>
      <c r="B117" s="11">
        <v>40065</v>
      </c>
      <c r="C117" s="7" t="s">
        <v>7</v>
      </c>
      <c r="D117" s="7" t="s">
        <v>12</v>
      </c>
      <c r="E117" s="7" t="s">
        <v>13</v>
      </c>
      <c r="F117" s="7">
        <v>-200</v>
      </c>
      <c r="G117" s="7">
        <v>-1</v>
      </c>
      <c r="H117" s="8">
        <v>120</v>
      </c>
      <c r="I117" s="7">
        <v>1000</v>
      </c>
      <c r="K117" s="6">
        <v>1</v>
      </c>
      <c r="L117" s="1" t="s">
        <v>22</v>
      </c>
      <c r="M117" s="22"/>
    </row>
    <row r="118" spans="1:13">
      <c r="A118" s="4">
        <v>89</v>
      </c>
      <c r="B118" s="11">
        <v>40065</v>
      </c>
      <c r="C118" s="7" t="s">
        <v>7</v>
      </c>
      <c r="D118" s="7" t="s">
        <v>12</v>
      </c>
      <c r="E118" s="7" t="s">
        <v>13</v>
      </c>
      <c r="F118" s="7">
        <v>-200</v>
      </c>
      <c r="G118" s="7">
        <v>-2</v>
      </c>
      <c r="H118" s="8">
        <v>120</v>
      </c>
      <c r="I118" s="7">
        <v>1000</v>
      </c>
      <c r="K118" s="6">
        <v>0.05</v>
      </c>
      <c r="L118" s="1" t="s">
        <v>43</v>
      </c>
      <c r="M118" s="22"/>
    </row>
    <row r="119" spans="1:13">
      <c r="A119" s="4">
        <v>90</v>
      </c>
      <c r="B119" s="11">
        <v>40065</v>
      </c>
      <c r="C119" s="7" t="s">
        <v>7</v>
      </c>
      <c r="D119" s="7" t="s">
        <v>12</v>
      </c>
      <c r="E119" s="7" t="s">
        <v>13</v>
      </c>
      <c r="F119" s="7">
        <v>-330</v>
      </c>
      <c r="G119" s="7">
        <v>-2</v>
      </c>
      <c r="H119" s="8">
        <v>120</v>
      </c>
      <c r="I119" s="7">
        <v>1000</v>
      </c>
      <c r="K119" s="6">
        <v>0.05</v>
      </c>
      <c r="L119" s="1" t="s">
        <v>43</v>
      </c>
      <c r="M119" s="22"/>
    </row>
    <row r="120" spans="1:13">
      <c r="A120" s="4">
        <v>91</v>
      </c>
      <c r="B120" s="11">
        <v>40065</v>
      </c>
      <c r="C120" s="7" t="s">
        <v>7</v>
      </c>
      <c r="D120" s="7" t="s">
        <v>12</v>
      </c>
      <c r="E120" s="7" t="s">
        <v>13</v>
      </c>
      <c r="F120" s="7">
        <v>-300</v>
      </c>
      <c r="G120" s="7">
        <v>-1.5</v>
      </c>
      <c r="H120" s="8">
        <v>120</v>
      </c>
      <c r="I120" s="7">
        <v>1000</v>
      </c>
      <c r="K120" s="6">
        <v>0.05</v>
      </c>
    </row>
    <row r="121" spans="1:13">
      <c r="A121" s="4">
        <v>92</v>
      </c>
      <c r="B121" s="11">
        <v>40065</v>
      </c>
      <c r="C121" s="7" t="s">
        <v>7</v>
      </c>
      <c r="D121" s="7" t="s">
        <v>12</v>
      </c>
      <c r="E121" s="7" t="s">
        <v>13</v>
      </c>
      <c r="F121" s="7">
        <v>-200</v>
      </c>
      <c r="G121" s="7">
        <v>-1</v>
      </c>
      <c r="H121" s="8">
        <v>120</v>
      </c>
      <c r="I121" s="7">
        <v>1000</v>
      </c>
      <c r="K121" s="6">
        <v>0.05</v>
      </c>
      <c r="L121" s="1" t="s">
        <v>22</v>
      </c>
    </row>
    <row r="122" spans="1:13">
      <c r="A122" s="4">
        <v>93</v>
      </c>
      <c r="B122" s="11">
        <v>40065</v>
      </c>
      <c r="C122" s="7" t="s">
        <v>7</v>
      </c>
      <c r="D122" s="7" t="s">
        <v>12</v>
      </c>
      <c r="E122" s="7" t="s">
        <v>13</v>
      </c>
      <c r="F122" s="7">
        <v>-220</v>
      </c>
      <c r="G122" s="7">
        <v>-1</v>
      </c>
      <c r="H122" s="8">
        <v>120</v>
      </c>
      <c r="I122" s="7">
        <v>1000</v>
      </c>
      <c r="K122" s="6">
        <v>0.05</v>
      </c>
      <c r="L122" s="1" t="s">
        <v>22</v>
      </c>
    </row>
    <row r="123" spans="1:13">
      <c r="A123" s="4">
        <v>94</v>
      </c>
      <c r="B123" s="11">
        <v>40065</v>
      </c>
      <c r="C123" s="7" t="s">
        <v>7</v>
      </c>
      <c r="D123" s="7" t="s">
        <v>12</v>
      </c>
      <c r="E123" s="7" t="s">
        <v>13</v>
      </c>
      <c r="F123" s="7">
        <v>-240</v>
      </c>
      <c r="G123" s="7">
        <v>-1</v>
      </c>
      <c r="H123" s="8">
        <v>120</v>
      </c>
      <c r="I123" s="7">
        <v>1000</v>
      </c>
      <c r="K123" s="6">
        <v>0.05</v>
      </c>
      <c r="L123" s="1" t="s">
        <v>22</v>
      </c>
    </row>
    <row r="124" spans="1:13">
      <c r="A124" s="4">
        <v>95</v>
      </c>
      <c r="B124" s="11">
        <v>40065</v>
      </c>
      <c r="C124" s="7" t="s">
        <v>7</v>
      </c>
      <c r="D124" s="7" t="s">
        <v>12</v>
      </c>
      <c r="E124" s="7" t="s">
        <v>13</v>
      </c>
      <c r="F124" s="7">
        <v>-260</v>
      </c>
      <c r="G124" s="7">
        <v>-1</v>
      </c>
      <c r="H124" s="8">
        <v>120</v>
      </c>
      <c r="I124" s="7">
        <v>1000</v>
      </c>
      <c r="K124" s="6">
        <v>0.05</v>
      </c>
      <c r="L124" s="1" t="s">
        <v>70</v>
      </c>
    </row>
    <row r="125" spans="1:13">
      <c r="A125" s="4">
        <v>96</v>
      </c>
      <c r="B125" s="11">
        <v>40065</v>
      </c>
      <c r="C125" s="7" t="s">
        <v>7</v>
      </c>
      <c r="D125" s="7" t="s">
        <v>12</v>
      </c>
      <c r="E125" s="7" t="s">
        <v>13</v>
      </c>
      <c r="F125" s="7">
        <v>-280</v>
      </c>
      <c r="G125" s="7">
        <v>-1</v>
      </c>
      <c r="H125" s="8">
        <v>120</v>
      </c>
      <c r="I125" s="7">
        <v>1000</v>
      </c>
      <c r="K125" s="6">
        <v>0.05</v>
      </c>
      <c r="L125" s="1" t="s">
        <v>6</v>
      </c>
    </row>
    <row r="126" spans="1:13" ht="40.5" customHeight="1">
      <c r="A126" s="2" t="s">
        <v>21</v>
      </c>
      <c r="B126" s="10" t="s">
        <v>23</v>
      </c>
      <c r="C126" s="10" t="s">
        <v>24</v>
      </c>
      <c r="D126" s="10" t="s">
        <v>25</v>
      </c>
      <c r="E126" s="10"/>
      <c r="F126" s="10" t="s">
        <v>26</v>
      </c>
      <c r="G126" s="10" t="s">
        <v>27</v>
      </c>
      <c r="H126" s="10" t="s">
        <v>28</v>
      </c>
      <c r="I126" s="10" t="s">
        <v>30</v>
      </c>
      <c r="J126" s="15" t="s">
        <v>31</v>
      </c>
      <c r="K126" s="12" t="s">
        <v>32</v>
      </c>
      <c r="L126" s="10" t="s">
        <v>33</v>
      </c>
    </row>
    <row r="127" spans="1:1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5"/>
    </row>
    <row r="128" spans="1:13" ht="27.4" customHeight="1">
      <c r="A128" s="4">
        <v>97</v>
      </c>
      <c r="B128" s="11">
        <v>40067</v>
      </c>
      <c r="C128" s="7" t="s">
        <v>0</v>
      </c>
      <c r="D128" s="7" t="s">
        <v>2</v>
      </c>
      <c r="E128" s="7" t="s">
        <v>3</v>
      </c>
      <c r="F128" s="7">
        <v>0</v>
      </c>
      <c r="G128" s="7">
        <v>0</v>
      </c>
      <c r="H128" s="16">
        <v>120120120120</v>
      </c>
      <c r="I128" s="7">
        <v>1000</v>
      </c>
      <c r="K128" s="6">
        <f>154*6/1000</f>
        <v>0.92400000000000004</v>
      </c>
      <c r="L128" s="8" t="s">
        <v>55</v>
      </c>
      <c r="M128" s="21" t="s">
        <v>51</v>
      </c>
    </row>
    <row r="129" spans="1:13" ht="30">
      <c r="A129" s="4">
        <v>98</v>
      </c>
      <c r="B129" s="11">
        <v>40067</v>
      </c>
      <c r="C129" s="7" t="s">
        <v>0</v>
      </c>
      <c r="D129" s="7" t="s">
        <v>2</v>
      </c>
      <c r="E129" s="7" t="s">
        <v>3</v>
      </c>
      <c r="F129" s="7">
        <v>0</v>
      </c>
      <c r="G129" s="7">
        <v>0</v>
      </c>
      <c r="H129" s="16">
        <v>120120120120</v>
      </c>
      <c r="I129" s="7">
        <v>1000</v>
      </c>
      <c r="K129" s="6">
        <f>154*6/1000</f>
        <v>0.92400000000000004</v>
      </c>
      <c r="L129" s="8" t="s">
        <v>9</v>
      </c>
      <c r="M129" s="21" t="s">
        <v>10</v>
      </c>
    </row>
    <row r="130" spans="1:13" ht="30">
      <c r="A130" s="4">
        <v>99</v>
      </c>
      <c r="B130" s="11">
        <v>40067</v>
      </c>
      <c r="C130" s="7" t="s">
        <v>0</v>
      </c>
      <c r="D130" s="7" t="s">
        <v>2</v>
      </c>
      <c r="E130" s="7" t="s">
        <v>3</v>
      </c>
      <c r="F130" s="7">
        <v>0</v>
      </c>
      <c r="G130" s="7">
        <v>0</v>
      </c>
      <c r="H130" s="16">
        <v>120120120120</v>
      </c>
      <c r="I130" s="7">
        <v>1000</v>
      </c>
      <c r="K130" s="6">
        <f>154*6/1000</f>
        <v>0.92400000000000004</v>
      </c>
      <c r="L130" s="8" t="s">
        <v>9</v>
      </c>
      <c r="M130" s="21" t="s">
        <v>51</v>
      </c>
    </row>
    <row r="131" spans="1:13" ht="30">
      <c r="A131" s="4">
        <v>100</v>
      </c>
      <c r="B131" s="11">
        <v>40067</v>
      </c>
      <c r="C131" s="7" t="s">
        <v>0</v>
      </c>
      <c r="D131" s="7" t="s">
        <v>2</v>
      </c>
      <c r="E131" s="7" t="s">
        <v>3</v>
      </c>
      <c r="F131" s="7">
        <v>0</v>
      </c>
      <c r="G131" s="7">
        <v>0</v>
      </c>
      <c r="H131" s="16">
        <v>120120120120</v>
      </c>
      <c r="I131" s="7">
        <v>1000</v>
      </c>
      <c r="K131" s="6">
        <f>154*6/1000</f>
        <v>0.92400000000000004</v>
      </c>
      <c r="L131" s="8" t="s">
        <v>9</v>
      </c>
      <c r="M131" s="21" t="s">
        <v>10</v>
      </c>
    </row>
    <row r="132" spans="1:13">
      <c r="H132" s="16"/>
    </row>
    <row r="133" spans="1:13">
      <c r="A133" s="4">
        <v>101</v>
      </c>
      <c r="B133" s="11">
        <v>40067</v>
      </c>
      <c r="C133" s="7" t="s">
        <v>7</v>
      </c>
      <c r="D133" s="7" t="s">
        <v>12</v>
      </c>
      <c r="E133" s="7" t="s">
        <v>3</v>
      </c>
      <c r="F133" s="7">
        <v>-200</v>
      </c>
      <c r="G133" s="7">
        <v>-1</v>
      </c>
      <c r="H133" s="8">
        <v>120</v>
      </c>
      <c r="I133" s="7">
        <v>1000</v>
      </c>
      <c r="K133" s="6">
        <v>0.05</v>
      </c>
      <c r="L133" s="1" t="s">
        <v>77</v>
      </c>
    </row>
    <row r="134" spans="1:13">
      <c r="A134" s="4">
        <v>102</v>
      </c>
      <c r="B134" s="11">
        <v>40067</v>
      </c>
      <c r="C134" s="7" t="s">
        <v>7</v>
      </c>
      <c r="D134" s="7" t="s">
        <v>12</v>
      </c>
      <c r="E134" s="7" t="s">
        <v>3</v>
      </c>
      <c r="F134" s="7">
        <v>-300</v>
      </c>
      <c r="G134" s="7">
        <v>-1</v>
      </c>
      <c r="H134" s="8">
        <v>120</v>
      </c>
      <c r="I134" s="7">
        <v>1000</v>
      </c>
      <c r="K134" s="6">
        <v>0.05</v>
      </c>
      <c r="L134" s="1" t="s">
        <v>36</v>
      </c>
    </row>
    <row r="135" spans="1:13">
      <c r="A135" s="4">
        <v>103</v>
      </c>
      <c r="B135" s="11">
        <v>40067</v>
      </c>
      <c r="C135" s="7" t="s">
        <v>7</v>
      </c>
      <c r="D135" s="7" t="s">
        <v>12</v>
      </c>
      <c r="E135" s="7" t="s">
        <v>3</v>
      </c>
      <c r="F135" s="7">
        <v>-350</v>
      </c>
      <c r="G135" s="7">
        <v>-1</v>
      </c>
      <c r="H135" s="8">
        <v>120</v>
      </c>
      <c r="I135" s="7">
        <v>1000</v>
      </c>
      <c r="K135" s="6">
        <v>0.05</v>
      </c>
      <c r="L135" s="1" t="s">
        <v>36</v>
      </c>
    </row>
    <row r="136" spans="1:13">
      <c r="A136" s="4">
        <v>104</v>
      </c>
      <c r="B136" s="11">
        <v>40067</v>
      </c>
      <c r="C136" s="7" t="s">
        <v>7</v>
      </c>
      <c r="D136" s="7" t="s">
        <v>12</v>
      </c>
      <c r="E136" s="7" t="s">
        <v>3</v>
      </c>
      <c r="F136" s="7">
        <v>-250</v>
      </c>
      <c r="G136" s="7">
        <v>-1.5</v>
      </c>
      <c r="H136" s="8">
        <v>120</v>
      </c>
      <c r="I136" s="7">
        <v>1000</v>
      </c>
      <c r="K136" s="6">
        <v>0.05</v>
      </c>
      <c r="L136" s="14" t="s">
        <v>18</v>
      </c>
    </row>
    <row r="137" spans="1:13">
      <c r="A137" s="4">
        <v>105</v>
      </c>
      <c r="B137" s="11">
        <v>40067</v>
      </c>
      <c r="C137" s="7" t="s">
        <v>7</v>
      </c>
      <c r="D137" s="7" t="s">
        <v>12</v>
      </c>
      <c r="E137" s="7" t="s">
        <v>3</v>
      </c>
      <c r="F137" s="7">
        <v>-250</v>
      </c>
      <c r="G137" s="7">
        <v>-1</v>
      </c>
      <c r="H137" s="8">
        <v>120</v>
      </c>
      <c r="I137" s="7">
        <v>1000</v>
      </c>
      <c r="K137" s="6">
        <v>0.05</v>
      </c>
      <c r="L137" s="14" t="s">
        <v>37</v>
      </c>
    </row>
    <row r="138" spans="1:13">
      <c r="A138" s="4">
        <v>106</v>
      </c>
      <c r="B138" s="11">
        <v>40067</v>
      </c>
      <c r="C138" s="7" t="s">
        <v>7</v>
      </c>
      <c r="D138" s="7" t="s">
        <v>12</v>
      </c>
      <c r="E138" s="7" t="s">
        <v>3</v>
      </c>
      <c r="F138" s="7">
        <v>-250</v>
      </c>
      <c r="G138" s="7">
        <v>-2</v>
      </c>
      <c r="H138" s="8">
        <v>120</v>
      </c>
      <c r="I138" s="7">
        <v>1000</v>
      </c>
      <c r="K138" s="6">
        <v>0.05</v>
      </c>
      <c r="L138" s="14" t="s">
        <v>37</v>
      </c>
    </row>
    <row r="139" spans="1:13">
      <c r="A139" s="9"/>
      <c r="B139" s="9"/>
      <c r="C139" s="9"/>
      <c r="L139" s="1" t="s">
        <v>61</v>
      </c>
    </row>
    <row r="140" spans="1:13">
      <c r="A140" s="4">
        <v>107</v>
      </c>
      <c r="B140" s="11">
        <v>40067</v>
      </c>
      <c r="C140" s="7" t="s">
        <v>7</v>
      </c>
      <c r="D140" s="7" t="s">
        <v>12</v>
      </c>
      <c r="E140" s="7" t="s">
        <v>3</v>
      </c>
      <c r="F140" s="7">
        <v>-250</v>
      </c>
      <c r="G140" s="7">
        <v>-1</v>
      </c>
      <c r="H140" s="8">
        <v>240</v>
      </c>
      <c r="I140" s="7">
        <v>1000</v>
      </c>
      <c r="K140" s="6">
        <v>0.05</v>
      </c>
    </row>
    <row r="141" spans="1:13">
      <c r="A141" s="4">
        <v>108</v>
      </c>
      <c r="B141" s="11">
        <v>40067</v>
      </c>
      <c r="C141" s="7" t="s">
        <v>7</v>
      </c>
      <c r="D141" s="7" t="s">
        <v>12</v>
      </c>
      <c r="E141" s="7" t="s">
        <v>3</v>
      </c>
      <c r="F141" s="7">
        <v>-250</v>
      </c>
      <c r="G141" s="7">
        <v>-1</v>
      </c>
      <c r="H141" s="8">
        <v>360</v>
      </c>
      <c r="I141" s="7">
        <v>1000</v>
      </c>
      <c r="K141" s="6">
        <v>0.05</v>
      </c>
    </row>
    <row r="142" spans="1:13">
      <c r="A142" s="4">
        <v>109</v>
      </c>
      <c r="B142" s="11">
        <v>40067</v>
      </c>
      <c r="C142" s="7" t="s">
        <v>7</v>
      </c>
      <c r="D142" s="7" t="s">
        <v>12</v>
      </c>
      <c r="E142" s="7" t="s">
        <v>3</v>
      </c>
      <c r="F142" s="7">
        <v>-250</v>
      </c>
      <c r="G142" s="7">
        <v>-1</v>
      </c>
      <c r="H142" s="8">
        <v>600</v>
      </c>
      <c r="I142" s="7">
        <v>1000</v>
      </c>
      <c r="K142" s="6">
        <v>0.05</v>
      </c>
      <c r="L142" s="14" t="s">
        <v>82</v>
      </c>
    </row>
    <row r="143" spans="1:13">
      <c r="L143" s="14"/>
    </row>
    <row r="144" spans="1:13">
      <c r="A144" s="4">
        <v>110</v>
      </c>
      <c r="B144" s="11">
        <v>40067</v>
      </c>
      <c r="C144" s="7" t="s">
        <v>7</v>
      </c>
      <c r="D144" s="7" t="s">
        <v>12</v>
      </c>
      <c r="E144" s="7" t="s">
        <v>3</v>
      </c>
      <c r="F144" s="7">
        <v>-200</v>
      </c>
      <c r="G144" s="7">
        <v>-1</v>
      </c>
      <c r="H144" s="8">
        <v>600</v>
      </c>
      <c r="I144" s="7">
        <v>1000</v>
      </c>
      <c r="K144" s="6">
        <v>0.05</v>
      </c>
    </row>
    <row r="145" spans="1:13">
      <c r="A145" s="4">
        <v>111</v>
      </c>
      <c r="B145" s="11">
        <v>40067</v>
      </c>
      <c r="C145" s="7" t="s">
        <v>7</v>
      </c>
      <c r="D145" s="7" t="s">
        <v>12</v>
      </c>
      <c r="E145" s="7" t="s">
        <v>3</v>
      </c>
      <c r="F145" s="7">
        <v>-250</v>
      </c>
      <c r="G145" s="7">
        <v>-1</v>
      </c>
      <c r="H145" s="8">
        <v>600</v>
      </c>
      <c r="I145" s="7">
        <v>1000</v>
      </c>
      <c r="K145" s="6">
        <v>0.05</v>
      </c>
      <c r="L145" s="14"/>
    </row>
    <row r="146" spans="1:13">
      <c r="A146" s="4">
        <v>112</v>
      </c>
      <c r="B146" s="11">
        <v>40067</v>
      </c>
      <c r="C146" s="7" t="s">
        <v>7</v>
      </c>
      <c r="D146" s="7" t="s">
        <v>12</v>
      </c>
      <c r="E146" s="7" t="s">
        <v>3</v>
      </c>
      <c r="F146" s="7">
        <v>-300</v>
      </c>
      <c r="G146" s="7">
        <v>-1</v>
      </c>
      <c r="H146" s="8">
        <v>600</v>
      </c>
      <c r="I146" s="7">
        <v>1000</v>
      </c>
      <c r="K146" s="6">
        <v>0.05</v>
      </c>
      <c r="L146" s="1"/>
    </row>
    <row r="147" spans="1:13">
      <c r="A147" s="4">
        <v>113</v>
      </c>
      <c r="B147" s="11">
        <v>40067</v>
      </c>
      <c r="C147" s="7" t="s">
        <v>7</v>
      </c>
      <c r="D147" s="7" t="s">
        <v>12</v>
      </c>
      <c r="E147" s="7" t="s">
        <v>3</v>
      </c>
      <c r="F147" s="7">
        <v>-350</v>
      </c>
      <c r="G147" s="7">
        <v>-1</v>
      </c>
      <c r="H147" s="8">
        <v>600</v>
      </c>
      <c r="I147" s="7">
        <v>1000</v>
      </c>
      <c r="K147" s="6">
        <v>0.05</v>
      </c>
      <c r="L147" s="1"/>
    </row>
    <row r="148" spans="1:13">
      <c r="A148" s="4">
        <v>114</v>
      </c>
      <c r="B148" s="11">
        <v>40067</v>
      </c>
      <c r="C148" s="7" t="s">
        <v>7</v>
      </c>
      <c r="D148" s="7" t="s">
        <v>12</v>
      </c>
      <c r="E148" s="7" t="s">
        <v>3</v>
      </c>
      <c r="F148" s="7">
        <v>-400</v>
      </c>
      <c r="G148" s="7">
        <v>-1</v>
      </c>
      <c r="H148" s="8">
        <v>600</v>
      </c>
      <c r="I148" s="7">
        <v>1000</v>
      </c>
      <c r="K148" s="6">
        <v>0.05</v>
      </c>
      <c r="L148" s="1" t="s">
        <v>73</v>
      </c>
    </row>
    <row r="150" spans="1:13">
      <c r="A150" s="4">
        <v>115</v>
      </c>
      <c r="B150" s="11">
        <v>40067</v>
      </c>
      <c r="C150" s="7" t="s">
        <v>7</v>
      </c>
      <c r="D150" s="7" t="s">
        <v>12</v>
      </c>
      <c r="E150" s="7" t="s">
        <v>3</v>
      </c>
      <c r="F150" s="7">
        <v>-250</v>
      </c>
      <c r="G150" s="7">
        <v>-1</v>
      </c>
      <c r="H150" s="8">
        <v>600</v>
      </c>
      <c r="I150" s="7">
        <v>100</v>
      </c>
      <c r="K150" s="6">
        <v>0.05</v>
      </c>
      <c r="L150" s="14"/>
    </row>
    <row r="151" spans="1:13">
      <c r="A151" s="4">
        <v>116</v>
      </c>
      <c r="B151" s="11">
        <v>40067</v>
      </c>
      <c r="C151" s="7" t="s">
        <v>7</v>
      </c>
      <c r="D151" s="7" t="s">
        <v>12</v>
      </c>
      <c r="E151" s="7" t="s">
        <v>3</v>
      </c>
      <c r="F151" s="7">
        <v>-250</v>
      </c>
      <c r="G151" s="7">
        <v>-1</v>
      </c>
      <c r="H151" s="8">
        <v>600</v>
      </c>
      <c r="I151" s="7">
        <v>500</v>
      </c>
      <c r="K151" s="6">
        <v>0.05</v>
      </c>
      <c r="L151" s="14"/>
    </row>
    <row r="152" spans="1:13">
      <c r="A152" s="4">
        <v>117</v>
      </c>
      <c r="B152" s="11">
        <v>40067</v>
      </c>
      <c r="C152" s="7" t="s">
        <v>7</v>
      </c>
      <c r="D152" s="7" t="s">
        <v>12</v>
      </c>
      <c r="E152" s="7" t="s">
        <v>3</v>
      </c>
      <c r="F152" s="7">
        <v>-250</v>
      </c>
      <c r="G152" s="7">
        <v>-1</v>
      </c>
      <c r="H152" s="8">
        <v>600</v>
      </c>
      <c r="I152" s="7">
        <v>1000</v>
      </c>
      <c r="K152" s="6">
        <v>0.05</v>
      </c>
      <c r="L152" s="14"/>
    </row>
    <row r="153" spans="1:13">
      <c r="A153" s="4">
        <v>118</v>
      </c>
      <c r="B153" s="11">
        <v>40067</v>
      </c>
      <c r="C153" s="7" t="s">
        <v>7</v>
      </c>
      <c r="D153" s="7" t="s">
        <v>12</v>
      </c>
      <c r="E153" s="7" t="s">
        <v>3</v>
      </c>
      <c r="F153" s="7">
        <v>-250</v>
      </c>
      <c r="G153" s="7">
        <v>-1</v>
      </c>
      <c r="H153" s="8">
        <v>600</v>
      </c>
      <c r="I153" s="7">
        <v>1500</v>
      </c>
      <c r="K153" s="6">
        <v>0.05</v>
      </c>
      <c r="L153" s="14"/>
    </row>
    <row r="154" spans="1:13">
      <c r="A154" s="4">
        <v>119</v>
      </c>
      <c r="B154" s="11">
        <v>40067</v>
      </c>
      <c r="C154" s="7" t="s">
        <v>7</v>
      </c>
      <c r="D154" s="7" t="s">
        <v>12</v>
      </c>
      <c r="E154" s="7" t="s">
        <v>3</v>
      </c>
      <c r="F154" s="7">
        <v>-250</v>
      </c>
      <c r="G154" s="7">
        <v>-1</v>
      </c>
      <c r="H154" s="8">
        <v>600</v>
      </c>
      <c r="I154" s="7">
        <v>2000</v>
      </c>
      <c r="K154" s="6">
        <v>0.05</v>
      </c>
      <c r="L154" s="14"/>
    </row>
    <row r="156" spans="1:13" ht="30">
      <c r="A156" s="4">
        <v>120</v>
      </c>
      <c r="B156" s="11">
        <v>40067</v>
      </c>
      <c r="C156" s="7" t="s">
        <v>0</v>
      </c>
      <c r="D156" s="7" t="s">
        <v>2</v>
      </c>
      <c r="E156" s="7" t="s">
        <v>3</v>
      </c>
      <c r="F156" s="7">
        <v>0</v>
      </c>
      <c r="G156" s="7">
        <v>0</v>
      </c>
      <c r="H156" s="16">
        <v>600</v>
      </c>
      <c r="I156" s="7">
        <v>100</v>
      </c>
      <c r="K156" s="6">
        <f t="shared" ref="K156:K162" si="3">154*6/1000</f>
        <v>0.92400000000000004</v>
      </c>
      <c r="L156" s="8" t="s">
        <v>9</v>
      </c>
      <c r="M156" s="21" t="s">
        <v>10</v>
      </c>
    </row>
    <row r="157" spans="1:13" ht="30">
      <c r="A157" s="4">
        <v>121</v>
      </c>
      <c r="B157" s="11">
        <v>40067</v>
      </c>
      <c r="C157" s="7" t="s">
        <v>0</v>
      </c>
      <c r="D157" s="7" t="s">
        <v>2</v>
      </c>
      <c r="E157" s="7" t="s">
        <v>3</v>
      </c>
      <c r="F157" s="7">
        <v>0</v>
      </c>
      <c r="G157" s="7">
        <v>0</v>
      </c>
      <c r="H157" s="16">
        <v>600</v>
      </c>
      <c r="I157" s="7">
        <v>500</v>
      </c>
      <c r="K157" s="6">
        <f t="shared" si="3"/>
        <v>0.92400000000000004</v>
      </c>
      <c r="L157" s="8" t="s">
        <v>9</v>
      </c>
      <c r="M157" s="21" t="s">
        <v>10</v>
      </c>
    </row>
    <row r="158" spans="1:13" ht="30">
      <c r="A158" s="4">
        <v>122</v>
      </c>
      <c r="B158" s="11">
        <v>40067</v>
      </c>
      <c r="C158" s="7" t="s">
        <v>0</v>
      </c>
      <c r="D158" s="7" t="s">
        <v>2</v>
      </c>
      <c r="E158" s="7" t="s">
        <v>3</v>
      </c>
      <c r="F158" s="7">
        <v>0</v>
      </c>
      <c r="G158" s="7">
        <v>0</v>
      </c>
      <c r="H158" s="16">
        <v>600</v>
      </c>
      <c r="I158" s="7">
        <v>1000</v>
      </c>
      <c r="K158" s="6">
        <f t="shared" si="3"/>
        <v>0.92400000000000004</v>
      </c>
      <c r="L158" s="8" t="s">
        <v>9</v>
      </c>
      <c r="M158" s="21" t="s">
        <v>10</v>
      </c>
    </row>
    <row r="159" spans="1:13" ht="30">
      <c r="A159" s="4">
        <v>123</v>
      </c>
      <c r="B159" s="11">
        <v>40067</v>
      </c>
      <c r="C159" s="7" t="s">
        <v>0</v>
      </c>
      <c r="D159" s="7" t="s">
        <v>2</v>
      </c>
      <c r="E159" s="7" t="s">
        <v>3</v>
      </c>
      <c r="F159" s="7">
        <v>0</v>
      </c>
      <c r="G159" s="7">
        <v>0</v>
      </c>
      <c r="H159" s="16">
        <v>600</v>
      </c>
      <c r="I159" s="7">
        <v>1500</v>
      </c>
      <c r="K159" s="6">
        <f t="shared" si="3"/>
        <v>0.92400000000000004</v>
      </c>
      <c r="L159" s="8" t="s">
        <v>9</v>
      </c>
      <c r="M159" s="21" t="s">
        <v>10</v>
      </c>
    </row>
    <row r="160" spans="1:13" ht="30">
      <c r="A160" s="4">
        <v>124</v>
      </c>
      <c r="B160" s="11">
        <v>40067</v>
      </c>
      <c r="C160" s="7" t="s">
        <v>0</v>
      </c>
      <c r="D160" s="7" t="s">
        <v>2</v>
      </c>
      <c r="E160" s="7" t="s">
        <v>3</v>
      </c>
      <c r="F160" s="7">
        <v>0</v>
      </c>
      <c r="G160" s="7">
        <v>0</v>
      </c>
      <c r="H160" s="16">
        <v>600</v>
      </c>
      <c r="I160" s="7">
        <v>2000</v>
      </c>
      <c r="K160" s="6">
        <f t="shared" si="3"/>
        <v>0.92400000000000004</v>
      </c>
      <c r="L160" s="8" t="s">
        <v>9</v>
      </c>
      <c r="M160" s="21" t="s">
        <v>10</v>
      </c>
    </row>
    <row r="161" spans="1:13" ht="30">
      <c r="A161" s="4">
        <v>125</v>
      </c>
      <c r="B161" s="11">
        <v>40067</v>
      </c>
      <c r="C161" s="7" t="s">
        <v>0</v>
      </c>
      <c r="D161" s="7" t="s">
        <v>2</v>
      </c>
      <c r="E161" s="7" t="s">
        <v>3</v>
      </c>
      <c r="F161" s="7">
        <v>0</v>
      </c>
      <c r="G161" s="7">
        <v>0</v>
      </c>
      <c r="H161" s="8">
        <v>240</v>
      </c>
      <c r="I161" s="7">
        <v>1000</v>
      </c>
      <c r="K161" s="6">
        <f t="shared" si="3"/>
        <v>0.92400000000000004</v>
      </c>
      <c r="L161" s="8" t="s">
        <v>9</v>
      </c>
      <c r="M161" s="21" t="s">
        <v>10</v>
      </c>
    </row>
    <row r="162" spans="1:13" ht="30">
      <c r="A162" s="4">
        <v>126</v>
      </c>
      <c r="B162" s="11">
        <v>40067</v>
      </c>
      <c r="C162" s="7" t="s">
        <v>0</v>
      </c>
      <c r="D162" s="7" t="s">
        <v>2</v>
      </c>
      <c r="E162" s="7" t="s">
        <v>3</v>
      </c>
      <c r="F162" s="7">
        <v>0</v>
      </c>
      <c r="G162" s="7">
        <v>0</v>
      </c>
      <c r="H162" s="8">
        <v>360</v>
      </c>
      <c r="I162" s="7">
        <v>1000</v>
      </c>
      <c r="K162" s="6">
        <f t="shared" si="3"/>
        <v>0.92400000000000004</v>
      </c>
      <c r="L162" s="8" t="s">
        <v>9</v>
      </c>
      <c r="M162" s="21" t="s">
        <v>10</v>
      </c>
    </row>
    <row r="165" spans="1:13">
      <c r="A165" s="4">
        <v>127</v>
      </c>
      <c r="B165" s="11">
        <v>40074</v>
      </c>
      <c r="C165" s="7" t="s">
        <v>7</v>
      </c>
      <c r="D165" s="7" t="s">
        <v>49</v>
      </c>
      <c r="E165" s="7" t="s">
        <v>3</v>
      </c>
      <c r="F165" s="7">
        <v>-300</v>
      </c>
      <c r="G165" s="7">
        <v>-2</v>
      </c>
      <c r="H165" s="8">
        <v>600</v>
      </c>
      <c r="I165" s="7">
        <v>1000</v>
      </c>
      <c r="K165" s="6">
        <v>0.05</v>
      </c>
    </row>
    <row r="166" spans="1:13">
      <c r="A166" s="4">
        <v>128</v>
      </c>
      <c r="B166" s="11">
        <v>40074</v>
      </c>
      <c r="C166" s="7" t="s">
        <v>7</v>
      </c>
      <c r="D166" s="7" t="s">
        <v>49</v>
      </c>
      <c r="E166" s="7" t="s">
        <v>3</v>
      </c>
      <c r="F166" s="7">
        <v>-300</v>
      </c>
      <c r="G166" s="7">
        <v>-2</v>
      </c>
      <c r="H166" s="8">
        <v>600</v>
      </c>
      <c r="I166" s="7">
        <v>1000</v>
      </c>
      <c r="K166" s="6">
        <v>0.05</v>
      </c>
    </row>
    <row r="167" spans="1:13">
      <c r="A167" s="4">
        <v>129</v>
      </c>
      <c r="B167" s="11">
        <v>40074</v>
      </c>
      <c r="C167" s="7" t="s">
        <v>7</v>
      </c>
      <c r="D167" s="7" t="s">
        <v>49</v>
      </c>
      <c r="E167" s="7" t="s">
        <v>3</v>
      </c>
      <c r="F167" s="7">
        <v>-275</v>
      </c>
      <c r="G167" s="7">
        <v>-1</v>
      </c>
      <c r="H167" s="8">
        <v>600</v>
      </c>
      <c r="I167" s="7">
        <v>1000</v>
      </c>
      <c r="K167" s="6">
        <v>0.05</v>
      </c>
    </row>
    <row r="170" spans="1:13">
      <c r="A170" s="4">
        <v>130</v>
      </c>
      <c r="B170" s="11">
        <v>40084</v>
      </c>
      <c r="C170" s="7" t="s">
        <v>7</v>
      </c>
      <c r="D170" s="7" t="s">
        <v>35</v>
      </c>
      <c r="E170" s="7" t="s">
        <v>3</v>
      </c>
      <c r="F170" s="7">
        <v>-200</v>
      </c>
      <c r="G170" s="7">
        <v>-1</v>
      </c>
      <c r="H170" s="8">
        <v>600</v>
      </c>
      <c r="I170" s="7">
        <v>1000</v>
      </c>
      <c r="K170" s="6">
        <v>0.05</v>
      </c>
      <c r="L170" s="1" t="s">
        <v>78</v>
      </c>
    </row>
    <row r="171" spans="1:13">
      <c r="A171" s="4">
        <v>131</v>
      </c>
      <c r="B171" s="11">
        <v>40084</v>
      </c>
      <c r="C171" s="7" t="s">
        <v>7</v>
      </c>
      <c r="D171" s="7" t="s">
        <v>35</v>
      </c>
      <c r="E171" s="7" t="s">
        <v>3</v>
      </c>
      <c r="F171" s="7">
        <v>-175</v>
      </c>
      <c r="G171" s="7">
        <v>-1</v>
      </c>
      <c r="H171" s="8">
        <v>600</v>
      </c>
      <c r="I171" s="7">
        <v>1000</v>
      </c>
      <c r="K171" s="6">
        <v>0.05</v>
      </c>
      <c r="L171" s="8" t="s">
        <v>37</v>
      </c>
    </row>
    <row r="173" spans="1:13">
      <c r="A173" s="4">
        <v>132</v>
      </c>
      <c r="B173" s="11">
        <v>40085</v>
      </c>
      <c r="C173" s="7" t="s">
        <v>7</v>
      </c>
      <c r="D173" s="17" t="s">
        <v>14</v>
      </c>
      <c r="E173" s="7" t="s">
        <v>3</v>
      </c>
      <c r="F173" s="7">
        <v>-175</v>
      </c>
      <c r="G173" s="7">
        <v>-1</v>
      </c>
      <c r="H173" s="8">
        <v>600</v>
      </c>
      <c r="I173" s="7">
        <v>1000</v>
      </c>
      <c r="K173" s="6">
        <v>0.05</v>
      </c>
    </row>
    <row r="174" spans="1:13">
      <c r="A174" s="4">
        <v>133</v>
      </c>
      <c r="B174" s="11">
        <v>40085</v>
      </c>
      <c r="C174" s="7" t="s">
        <v>7</v>
      </c>
      <c r="D174" s="7" t="s">
        <v>14</v>
      </c>
      <c r="E174" s="7" t="s">
        <v>3</v>
      </c>
      <c r="F174" s="7">
        <v>-200</v>
      </c>
      <c r="G174" s="7">
        <v>-1</v>
      </c>
      <c r="H174" s="8">
        <v>600</v>
      </c>
      <c r="I174" s="7">
        <v>1000</v>
      </c>
      <c r="K174" s="6">
        <v>0.05</v>
      </c>
    </row>
  </sheetData>
  <mergeCells count="20">
    <mergeCell ref="A127:J127"/>
    <mergeCell ref="A116:J116"/>
    <mergeCell ref="A111:J111"/>
    <mergeCell ref="A98:J98"/>
    <mergeCell ref="A93:J93"/>
    <mergeCell ref="A89:J89"/>
    <mergeCell ref="A85:J85"/>
    <mergeCell ref="A82:J82"/>
    <mergeCell ref="A78:J78"/>
    <mergeCell ref="A74:J74"/>
    <mergeCell ref="A69:J69"/>
    <mergeCell ref="A65:J65"/>
    <mergeCell ref="A11:J11"/>
    <mergeCell ref="A3:J3"/>
    <mergeCell ref="A56:J56"/>
    <mergeCell ref="A48:J48"/>
    <mergeCell ref="A43:J43"/>
    <mergeCell ref="A36:J36"/>
    <mergeCell ref="A27:J27"/>
    <mergeCell ref="A19:J19"/>
  </mergeCells>
  <printOptions gridLines="1"/>
  <pageMargins left="0.7" right="0.7" top="0.75" bottom="0.75" header="0.3" footer="0.3"/>
  <pageSetup scale="63" fitToHeight="9" orientation="landscape" r:id="rId1"/>
  <headerFooter alignWithMargins="0">
    <oddHeader>&amp;L&amp;C&amp;[TAB]&amp;R</oddHeader>
    <oddFooter>&amp;L&amp;CPage &amp;[PAGE]&amp;R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" workbookViewId="0"/>
  </sheetViews>
  <sheetFormatPr defaultColWidth="8.85546875" defaultRowHeight="15"/>
  <cols>
    <col min="1" max="16384" width="8.85546875" style="1"/>
  </cols>
  <sheetData/>
  <pageMargins left="0.7" right="0.7" top="0.75" bottom="0.75" header="0.3" footer="0.3"/>
  <pageSetup firstPageNumber="4294967295" fitToWidth="0" fitToHeight="0" orientation="landscape" r:id="rId1"/>
  <headerFooter alignWithMargins="0">
    <oddHeader>&amp;L&amp;C&amp;[TAB]&amp;R</oddHeader>
    <oddFooter>&amp;L&amp;CPage &amp;[PAGE]&amp;R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" workbookViewId="0"/>
  </sheetViews>
  <sheetFormatPr defaultColWidth="8.85546875" defaultRowHeight="15"/>
  <cols>
    <col min="1" max="16384" width="8.85546875" style="1"/>
  </cols>
  <sheetData/>
  <pageMargins left="0.7" right="0.7" top="0.75" bottom="0.75" header="0.3" footer="0.3"/>
  <pageSetup firstPageNumber="4294967295" fitToWidth="0" fitToHeight="0" orientation="landscape" r:id="rId1"/>
  <headerFooter alignWithMargins="0">
    <oddHeader>&amp;L&amp;C&amp;[TAB]&amp;R</oddHeader>
    <oddFooter>&amp;L&amp;CPage &amp;[PAGE]&amp;R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NSCL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suzuki</cp:lastModifiedBy>
  <cp:lastPrinted>2010-03-30T13:50:58Z</cp:lastPrinted>
  <dcterms:created xsi:type="dcterms:W3CDTF">2009-06-12T23:37:06Z</dcterms:created>
  <dcterms:modified xsi:type="dcterms:W3CDTF">2010-03-30T13:51:17Z</dcterms:modified>
</cp:coreProperties>
</file>